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B Work\CIF World Bank\CTF\MDB Results\2014\Cleaned\Posted\Countries\"/>
    </mc:Choice>
  </mc:AlternateContent>
  <bookViews>
    <workbookView xWindow="0" yWindow="0" windowWidth="23040" windowHeight="9120" activeTab="3"/>
  </bookViews>
  <sheets>
    <sheet name="IBRD ESKOM Renewable Wind" sheetId="1" r:id="rId1"/>
    <sheet name="IBRD ESKOM Renewable CSP" sheetId="2" r:id="rId2"/>
    <sheet name="IFC Sustainable Energy Accelera" sheetId="3" r:id="rId3"/>
    <sheet name="IFC EE Program" sheetId="4"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1" i="4" l="1"/>
  <c r="L38" i="4"/>
  <c r="K38" i="4"/>
  <c r="J38" i="4"/>
  <c r="I38" i="4"/>
  <c r="H38" i="4"/>
  <c r="G38" i="4"/>
  <c r="F38" i="4"/>
  <c r="M38" i="4" s="1"/>
  <c r="M36" i="4"/>
  <c r="M35" i="4"/>
  <c r="M34" i="4"/>
  <c r="L34" i="4"/>
  <c r="K34" i="4"/>
  <c r="J34" i="4"/>
  <c r="I34" i="4"/>
  <c r="H34" i="4"/>
  <c r="G34" i="4"/>
  <c r="F34" i="4"/>
  <c r="E34" i="4"/>
  <c r="M32" i="4"/>
  <c r="M31" i="4"/>
  <c r="M30" i="4"/>
  <c r="M29" i="4"/>
  <c r="M28" i="4"/>
  <c r="K27" i="4"/>
  <c r="J27" i="4"/>
  <c r="G27" i="4"/>
  <c r="F27" i="4"/>
  <c r="E27" i="4"/>
  <c r="D27" i="4"/>
  <c r="M27" i="4" s="1"/>
  <c r="M24" i="4"/>
  <c r="M23" i="4"/>
  <c r="M22" i="4"/>
  <c r="M21" i="4"/>
  <c r="M20" i="4"/>
  <c r="M19" i="4"/>
  <c r="L18" i="4"/>
  <c r="K18" i="4"/>
  <c r="J18" i="4"/>
  <c r="I18" i="4"/>
  <c r="H18" i="4"/>
  <c r="G18" i="4"/>
  <c r="F18" i="4"/>
  <c r="M18" i="4" s="1"/>
  <c r="E18" i="4"/>
  <c r="D17" i="4"/>
  <c r="C17" i="4"/>
  <c r="M15" i="4"/>
  <c r="F7" i="4"/>
  <c r="E17" i="4" s="1"/>
  <c r="M41" i="3"/>
  <c r="M38" i="3"/>
  <c r="L38" i="3"/>
  <c r="K38" i="3"/>
  <c r="J38" i="3"/>
  <c r="I38" i="3"/>
  <c r="H38" i="3"/>
  <c r="G38" i="3"/>
  <c r="F38" i="3"/>
  <c r="M36" i="3"/>
  <c r="M35" i="3"/>
  <c r="M34" i="3" s="1"/>
  <c r="L34" i="3"/>
  <c r="K34" i="3"/>
  <c r="J34" i="3"/>
  <c r="I34" i="3"/>
  <c r="H34" i="3"/>
  <c r="G34" i="3"/>
  <c r="F34" i="3"/>
  <c r="E34" i="3"/>
  <c r="M32" i="3"/>
  <c r="M31" i="3"/>
  <c r="M30" i="3"/>
  <c r="M29" i="3"/>
  <c r="M28" i="3"/>
  <c r="M27" i="3"/>
  <c r="L27" i="3"/>
  <c r="K27" i="3"/>
  <c r="J27" i="3"/>
  <c r="I27" i="3"/>
  <c r="H27" i="3"/>
  <c r="G27" i="3"/>
  <c r="M24" i="3"/>
  <c r="M23" i="3"/>
  <c r="M22" i="3"/>
  <c r="M21" i="3"/>
  <c r="M20" i="3"/>
  <c r="M19" i="3"/>
  <c r="L18" i="3"/>
  <c r="K18" i="3"/>
  <c r="J18" i="3"/>
  <c r="I18" i="3"/>
  <c r="H18" i="3"/>
  <c r="G18" i="3"/>
  <c r="F18" i="3"/>
  <c r="M18" i="3" s="1"/>
  <c r="E18" i="3"/>
  <c r="G17" i="3"/>
  <c r="H17" i="3" s="1"/>
  <c r="I17" i="3" s="1"/>
  <c r="J17" i="3" s="1"/>
  <c r="K17" i="3" s="1"/>
  <c r="L17" i="3" s="1"/>
  <c r="M17" i="3" s="1"/>
  <c r="E17" i="3"/>
  <c r="D17" i="3"/>
  <c r="C17" i="3"/>
  <c r="M15" i="3"/>
  <c r="H27" i="4" l="1"/>
  <c r="L27" i="4"/>
  <c r="F17" i="4"/>
  <c r="G17" i="4" s="1"/>
  <c r="H17" i="4" s="1"/>
  <c r="I17" i="4" s="1"/>
  <c r="J17" i="4" s="1"/>
  <c r="K17" i="4" s="1"/>
  <c r="L17" i="4" s="1"/>
  <c r="M17" i="4" s="1"/>
  <c r="I27" i="4"/>
  <c r="M42" i="2"/>
  <c r="M41" i="2"/>
  <c r="M38" i="2"/>
  <c r="L38" i="2"/>
  <c r="K38" i="2"/>
  <c r="J38" i="2"/>
  <c r="I38" i="2"/>
  <c r="H38" i="2"/>
  <c r="G38" i="2"/>
  <c r="F38" i="2"/>
  <c r="M36" i="2"/>
  <c r="M35" i="2"/>
  <c r="M34" i="2"/>
  <c r="L34" i="2"/>
  <c r="K34" i="2"/>
  <c r="J34" i="2"/>
  <c r="I34" i="2"/>
  <c r="H34" i="2"/>
  <c r="G34" i="2"/>
  <c r="F34" i="2"/>
  <c r="M32" i="2"/>
  <c r="M31" i="2"/>
  <c r="M30" i="2"/>
  <c r="M29" i="2"/>
  <c r="M28" i="2"/>
  <c r="M27" i="2"/>
  <c r="L27" i="2"/>
  <c r="K27" i="2"/>
  <c r="J27" i="2"/>
  <c r="I27" i="2"/>
  <c r="H27" i="2"/>
  <c r="G27" i="2"/>
  <c r="F27" i="2"/>
  <c r="E27" i="2"/>
  <c r="D27" i="2"/>
  <c r="C27" i="2"/>
  <c r="M24" i="2"/>
  <c r="M23" i="2"/>
  <c r="D23" i="2"/>
  <c r="M22" i="2"/>
  <c r="M21" i="2"/>
  <c r="M20" i="2"/>
  <c r="M19" i="2"/>
  <c r="L18" i="2"/>
  <c r="K18" i="2"/>
  <c r="J18" i="2"/>
  <c r="I18" i="2"/>
  <c r="H18" i="2"/>
  <c r="G18" i="2"/>
  <c r="M18" i="2" s="1"/>
  <c r="F18" i="2"/>
  <c r="E18" i="2"/>
  <c r="E17" i="2" s="1"/>
  <c r="D18" i="2"/>
  <c r="C18" i="2"/>
  <c r="C17" i="2" s="1"/>
  <c r="F17" i="2"/>
  <c r="G17" i="2" s="1"/>
  <c r="H17" i="2" s="1"/>
  <c r="I17" i="2" s="1"/>
  <c r="J17" i="2" s="1"/>
  <c r="K17" i="2" s="1"/>
  <c r="L17" i="2" s="1"/>
  <c r="M17" i="2" s="1"/>
  <c r="D17" i="2"/>
  <c r="M15" i="2"/>
  <c r="M42" i="1"/>
  <c r="M41" i="1"/>
  <c r="M38" i="1"/>
  <c r="L38" i="1"/>
  <c r="K38" i="1"/>
  <c r="J38" i="1"/>
  <c r="I38" i="1"/>
  <c r="H38" i="1"/>
  <c r="G38" i="1"/>
  <c r="F38" i="1"/>
  <c r="M36" i="1"/>
  <c r="M35" i="1"/>
  <c r="M34" i="1"/>
  <c r="L34" i="1"/>
  <c r="K34" i="1"/>
  <c r="J34" i="1"/>
  <c r="I34" i="1"/>
  <c r="H34" i="1"/>
  <c r="G34" i="1"/>
  <c r="F34" i="1"/>
  <c r="M32" i="1"/>
  <c r="M31" i="1"/>
  <c r="M27" i="1" s="1"/>
  <c r="M30" i="1"/>
  <c r="M29" i="1"/>
  <c r="M28" i="1"/>
  <c r="L27" i="1"/>
  <c r="K27" i="1"/>
  <c r="J27" i="1"/>
  <c r="I27" i="1"/>
  <c r="H27" i="1"/>
  <c r="G27" i="1"/>
  <c r="F27" i="1"/>
  <c r="E27" i="1"/>
  <c r="D27" i="1"/>
  <c r="C27" i="1"/>
  <c r="M24" i="1"/>
  <c r="M23" i="1"/>
  <c r="M22" i="1"/>
  <c r="M21" i="1"/>
  <c r="M20" i="1"/>
  <c r="M19" i="1"/>
  <c r="L18" i="1"/>
  <c r="K18" i="1"/>
  <c r="J18" i="1"/>
  <c r="I18" i="1"/>
  <c r="H18" i="1"/>
  <c r="G18" i="1"/>
  <c r="F18" i="1"/>
  <c r="M18" i="1" s="1"/>
  <c r="E18" i="1"/>
  <c r="D18" i="1"/>
  <c r="E17" i="1"/>
  <c r="D17" i="1"/>
  <c r="C17" i="1"/>
  <c r="M15" i="1"/>
  <c r="F17" i="1" l="1"/>
  <c r="G17" i="1" s="1"/>
  <c r="H17" i="1" s="1"/>
  <c r="I17" i="1" s="1"/>
  <c r="J17" i="1" s="1"/>
  <c r="K17" i="1" s="1"/>
  <c r="L17" i="1" s="1"/>
  <c r="M17" i="1" s="1"/>
</calcChain>
</file>

<file path=xl/sharedStrings.xml><?xml version="1.0" encoding="utf-8"?>
<sst xmlns="http://schemas.openxmlformats.org/spreadsheetml/2006/main" count="369" uniqueCount="123">
  <si>
    <t>Table A: Monitoring and Reporting for CTF Projects and Programs</t>
  </si>
  <si>
    <t>Date this report was submitted:</t>
  </si>
  <si>
    <t>Version 4.6</t>
  </si>
  <si>
    <t>South Africa</t>
  </si>
  <si>
    <t>Project/Program Title:</t>
  </si>
  <si>
    <t>ESKOM Renewable Support Project-Wind</t>
  </si>
  <si>
    <t>Implementing MDB 1:</t>
  </si>
  <si>
    <t>AfDB</t>
  </si>
  <si>
    <t>Project/Program ID (from the CTF pipeline):</t>
  </si>
  <si>
    <t>XCTFZA069A</t>
  </si>
  <si>
    <t>Implementing MDB 2:</t>
  </si>
  <si>
    <t>IBRD</t>
  </si>
  <si>
    <t>XCTFZA070A</t>
  </si>
  <si>
    <t>Amount of CTF funding (million USD):</t>
  </si>
  <si>
    <t>Project lifetime:</t>
  </si>
  <si>
    <t>years</t>
  </si>
  <si>
    <t>Date of First MDB Approval:</t>
  </si>
  <si>
    <t>Expected Reporting Closure Date:</t>
  </si>
  <si>
    <t>Report Year 2014 covered in this sheet:</t>
  </si>
  <si>
    <t xml:space="preserve">From: </t>
  </si>
  <si>
    <t>To:</t>
  </si>
  <si>
    <t xml:space="preserve">Please complete all cells colored    </t>
  </si>
  <si>
    <t>July 29 2013</t>
  </si>
  <si>
    <t>Core indicators</t>
  </si>
  <si>
    <t>Unit</t>
  </si>
  <si>
    <t>Target at the time of TFC approval (cumulative over lifetime of the investment)</t>
  </si>
  <si>
    <t>Target at the time of MDB approval (cumulative over lifetime of the investment)</t>
  </si>
  <si>
    <t>Target at the time of MDB approval (as of expected reporting closure date)</t>
  </si>
  <si>
    <t>Report Year 2013</t>
  </si>
  <si>
    <t>Report Year 2014</t>
  </si>
  <si>
    <t>Report Year 2015</t>
  </si>
  <si>
    <t>Report Year 2016</t>
  </si>
  <si>
    <t>Report Year 2017</t>
  </si>
  <si>
    <t>Report Year 2018</t>
  </si>
  <si>
    <t>Report Year 2019</t>
  </si>
  <si>
    <t>Total actual to date</t>
  </si>
  <si>
    <t>Cumulative from start</t>
  </si>
  <si>
    <t>Annual</t>
  </si>
  <si>
    <r>
      <rPr>
        <b/>
        <sz val="12"/>
        <color theme="1"/>
        <rFont val="Calibri"/>
        <family val="2"/>
        <scheme val="minor"/>
      </rPr>
      <t xml:space="preserve">B1. Tons of </t>
    </r>
    <r>
      <rPr>
        <b/>
        <sz val="11"/>
        <color theme="1"/>
        <rFont val="Calibri"/>
        <family val="2"/>
        <scheme val="minor"/>
      </rPr>
      <t>GHG emissions reduced or avoided</t>
    </r>
  </si>
  <si>
    <r>
      <t>Tons of CO</t>
    </r>
    <r>
      <rPr>
        <sz val="10"/>
        <color theme="1"/>
        <rFont val="Calibri"/>
        <family val="2"/>
        <scheme val="minor"/>
      </rPr>
      <t>2</t>
    </r>
    <r>
      <rPr>
        <sz val="11"/>
        <color theme="1"/>
        <rFont val="Calibri"/>
        <family val="2"/>
        <scheme val="minor"/>
      </rPr>
      <t xml:space="preserve"> equivalent</t>
    </r>
  </si>
  <si>
    <t>Provide assumptions and remarks related to estimation of GHG emissions reduced and/or avoided</t>
  </si>
  <si>
    <t xml:space="preserve">Tons of GHG emissions reduced or avoided: 238,000 ton CO2e per year.
Avoided CO2 emissions for 20 years </t>
  </si>
  <si>
    <t>Total Project size in US million $</t>
  </si>
  <si>
    <r>
      <rPr>
        <b/>
        <sz val="12"/>
        <color theme="1"/>
        <rFont val="Calibri"/>
        <family val="2"/>
        <scheme val="minor"/>
      </rPr>
      <t>B2.  Volume of d</t>
    </r>
    <r>
      <rPr>
        <b/>
        <sz val="11"/>
        <color theme="1"/>
        <rFont val="Calibri"/>
        <family val="2"/>
        <scheme val="minor"/>
      </rPr>
      <t>irect finance leveraged through CTF funding</t>
    </r>
  </si>
  <si>
    <t>million USD</t>
  </si>
  <si>
    <t xml:space="preserve">     MDB</t>
  </si>
  <si>
    <t xml:space="preserve">    Other MDB (please specify) IBRD</t>
  </si>
  <si>
    <t xml:space="preserve">     Government: ESKOM</t>
  </si>
  <si>
    <t xml:space="preserve">     Private sector </t>
  </si>
  <si>
    <t xml:space="preserve">     Bilateral: AFD</t>
  </si>
  <si>
    <t xml:space="preserve">    Other</t>
  </si>
  <si>
    <t>Exchange Rate used for non-US investments:</t>
  </si>
  <si>
    <t>US$1 =</t>
  </si>
  <si>
    <t>UA 0.640</t>
  </si>
  <si>
    <t>UA 0.663</t>
  </si>
  <si>
    <t>Specify the source of direct finance (e.g., name of the private sector,bilateral agency and other).</t>
  </si>
  <si>
    <t>AfDB :USD 45million (UA 28.81 million) WB : USD 90 million (UA57.62million)  AFD :USD 130 million (UA83.23million)  Eskom : USD 10 million(UA6.32 million)</t>
  </si>
  <si>
    <t>UA to USD  1,508</t>
  </si>
  <si>
    <t>B3. Installed capacity (MW) as a result of CTF interventions (Identify technology below)</t>
  </si>
  <si>
    <t>MW</t>
  </si>
  <si>
    <t>Wind -  Replication of Wind energy capacity</t>
  </si>
  <si>
    <t>Solar</t>
  </si>
  <si>
    <t>Hydro</t>
  </si>
  <si>
    <t>Geothermal</t>
  </si>
  <si>
    <t>Other/ Mixed</t>
  </si>
  <si>
    <t>Describe method of calculation</t>
  </si>
  <si>
    <t xml:space="preserve">B4. Number of additional passengers using low-carbon transport as a result of CTF </t>
  </si>
  <si>
    <t>No. of people</t>
  </si>
  <si>
    <t>n.a.</t>
  </si>
  <si>
    <t xml:space="preserve">   Female</t>
  </si>
  <si>
    <t xml:space="preserve">   Male</t>
  </si>
  <si>
    <t>Describe the type (car, bus, train, other)  of low carbon transport and how passenger numbers have been calculated</t>
  </si>
  <si>
    <t>B5. Annual energy savings as a result of CTF interventions (GWh)</t>
  </si>
  <si>
    <t>GWh</t>
  </si>
  <si>
    <t>Comment on methods of calculation</t>
  </si>
  <si>
    <r>
      <rPr>
        <b/>
        <sz val="14"/>
        <color theme="1"/>
        <rFont val="Calibri"/>
        <family val="2"/>
        <scheme val="minor"/>
      </rPr>
      <t xml:space="preserve">Development indicator(s): </t>
    </r>
    <r>
      <rPr>
        <sz val="14"/>
        <color theme="1"/>
        <rFont val="Calibri"/>
        <family val="2"/>
        <scheme val="minor"/>
      </rPr>
      <t>Please identify at least one indicator for development co-benefits. Reporting on development co-benefits must be done when information is available, not necessarily annually. At a minimum, at project completion.</t>
    </r>
  </si>
  <si>
    <t>Create jobs during construction - direct</t>
  </si>
  <si>
    <t>Create jobs during construction - indirect</t>
  </si>
  <si>
    <t>Create jobs during  operation phase</t>
  </si>
  <si>
    <t>Describe the development co-benefits</t>
  </si>
  <si>
    <t>The wind facility is expected to generate approximately 140 direct jobs during construction and 1371 indirect jobs during construction and l 10 jobs during operation. In addition, it is likely that the project will invigorate tourism in the sub-project areas</t>
  </si>
  <si>
    <t>Note: n.a. = not applicable      n.t.s. = no target set</t>
  </si>
  <si>
    <t>Does that project/program intend to seek carbon finance or has it received carbon credits? If yes, please explain.</t>
  </si>
  <si>
    <r>
      <t xml:space="preserve">Please provide remarks for any </t>
    </r>
    <r>
      <rPr>
        <b/>
        <sz val="12"/>
        <rFont val="Calibri"/>
        <family val="2"/>
        <scheme val="minor"/>
      </rPr>
      <t>indirect</t>
    </r>
    <r>
      <rPr>
        <sz val="12"/>
        <rFont val="Calibri"/>
        <family val="2"/>
        <scheme val="minor"/>
      </rPr>
      <t xml:space="preserve"> GHG emissions reduction and </t>
    </r>
    <r>
      <rPr>
        <b/>
        <sz val="12"/>
        <rFont val="Calibri"/>
        <family val="2"/>
        <scheme val="minor"/>
      </rPr>
      <t>indirect</t>
    </r>
    <r>
      <rPr>
        <sz val="12"/>
        <rFont val="Calibri"/>
        <family val="2"/>
        <scheme val="minor"/>
      </rPr>
      <t xml:space="preserve"> funding leveraged.  </t>
    </r>
    <r>
      <rPr>
        <i/>
        <sz val="12"/>
        <rFont val="Calibri"/>
        <family val="2"/>
        <scheme val="minor"/>
      </rPr>
      <t>One of the project’s major savings concerns 13 precious water resources. Because wind power requires much less water than coal, producing 219 GWh would save the equivalent of 272.6 million litres of water per annum. At 25 litres per household of 4 persons, this is the equivalent of 7,469 households’ water requirements</t>
    </r>
  </si>
  <si>
    <r>
      <t>General comments/Project status (</t>
    </r>
    <r>
      <rPr>
        <i/>
        <sz val="12"/>
        <rFont val="Calibri"/>
        <family val="2"/>
        <scheme val="minor"/>
      </rPr>
      <t>Optional</t>
    </r>
    <r>
      <rPr>
        <sz val="12"/>
        <rFont val="Calibri"/>
        <family val="2"/>
        <scheme val="minor"/>
      </rPr>
      <t xml:space="preserve">)
</t>
    </r>
    <r>
      <rPr>
        <i/>
        <sz val="12"/>
        <rFont val="Calibri"/>
        <family val="2"/>
        <scheme val="minor"/>
      </rPr>
      <t>2014: Implementation Start Date: 07/18/2012</t>
    </r>
  </si>
  <si>
    <t>ESKOM Renewable Support Project-CSP</t>
  </si>
  <si>
    <t>XCTFZA069B</t>
  </si>
  <si>
    <t>XCTFZA070B</t>
  </si>
  <si>
    <t xml:space="preserve">Tons of GHG emissions reduced or avoided: 570,000 ton CO2e per year.
Avoided CO2 emissions for 20 years </t>
  </si>
  <si>
    <t xml:space="preserve">    Other MDB (please specify) WB</t>
  </si>
  <si>
    <t xml:space="preserve">     Government - ESKOM</t>
  </si>
  <si>
    <t xml:space="preserve">     Private sector</t>
  </si>
  <si>
    <t xml:space="preserve">     Bilateral</t>
  </si>
  <si>
    <t>AfDB : USD 220 million(UA140.85million)  WB :USD195 million (UA124.85million)  AFD :USD75 million (UA48.01million) EIB :USD75 million(UA48.01million) KFW :USD130 million(UA83.22million) Eskom : USD36.50 million (UA23.00 million)</t>
  </si>
  <si>
    <t>Eskom Holdings</t>
  </si>
  <si>
    <t>Wind</t>
  </si>
  <si>
    <t>Solar - Increased CSP capacity</t>
  </si>
  <si>
    <t>Create jobs during operation phase</t>
  </si>
  <si>
    <t>2500 direct and indirect jobs during the first year of operation</t>
  </si>
  <si>
    <t>The CSTP plant is expected to generate  1,500  jobs during construction and 50 jobs during operation. It is estimated that another 4,000 jobs may be created indirectly through the provision of services and sub-contracts within the supply chain</t>
  </si>
  <si>
    <r>
      <t xml:space="preserve">Please provide remarks for any </t>
    </r>
    <r>
      <rPr>
        <b/>
        <sz val="12"/>
        <rFont val="Calibri"/>
        <family val="2"/>
        <scheme val="minor"/>
      </rPr>
      <t>indirect</t>
    </r>
    <r>
      <rPr>
        <sz val="12"/>
        <rFont val="Calibri"/>
        <family val="2"/>
        <scheme val="minor"/>
      </rPr>
      <t xml:space="preserve"> GHG emissions reduction and </t>
    </r>
    <r>
      <rPr>
        <b/>
        <sz val="12"/>
        <rFont val="Calibri"/>
        <family val="2"/>
        <scheme val="minor"/>
      </rPr>
      <t>indirect</t>
    </r>
    <r>
      <rPr>
        <sz val="12"/>
        <rFont val="Calibri"/>
        <family val="2"/>
        <scheme val="minor"/>
      </rPr>
      <t xml:space="preserve"> funding leveraged.</t>
    </r>
  </si>
  <si>
    <r>
      <rPr>
        <b/>
        <sz val="12"/>
        <rFont val="Calibri"/>
        <family val="2"/>
        <scheme val="minor"/>
      </rPr>
      <t>General comments/Project status (</t>
    </r>
    <r>
      <rPr>
        <b/>
        <i/>
        <sz val="12"/>
        <rFont val="Calibri"/>
        <family val="2"/>
        <scheme val="minor"/>
      </rPr>
      <t>Optional</t>
    </r>
    <r>
      <rPr>
        <b/>
        <sz val="12"/>
        <rFont val="Calibri"/>
        <family val="2"/>
        <scheme val="minor"/>
      </rPr>
      <t>)</t>
    </r>
    <r>
      <rPr>
        <sz val="12"/>
        <rFont val="Calibri"/>
        <family val="2"/>
        <scheme val="minor"/>
      </rPr>
      <t xml:space="preserve">
</t>
    </r>
    <r>
      <rPr>
        <i/>
        <sz val="12"/>
        <rFont val="Calibri"/>
        <family val="2"/>
        <scheme val="minor"/>
      </rPr>
      <t>2014: implementation Start Date: Q3 2014</t>
    </r>
  </si>
  <si>
    <t>Program Title:</t>
  </si>
  <si>
    <t>Sustainable Energy Acceleration Program</t>
  </si>
  <si>
    <t>IFC</t>
  </si>
  <si>
    <t>PCTFZA068A</t>
  </si>
  <si>
    <t/>
  </si>
  <si>
    <t xml:space="preserve">    Other MDB (please specify)</t>
  </si>
  <si>
    <t xml:space="preserve">     Government</t>
  </si>
  <si>
    <t>n.t.s.</t>
  </si>
  <si>
    <t>Note: n.a. = not applicable          n.t.s.=no target set</t>
  </si>
  <si>
    <t>Does that project/program intend to seek carbon finance or has it received carbon credits? If yes, please explain.
2014: No</t>
  </si>
  <si>
    <t>Please provide remarks for any indirect GHG emissions reduction and indirect funding leveraged.</t>
  </si>
  <si>
    <r>
      <t>General comments/Project status (</t>
    </r>
    <r>
      <rPr>
        <b/>
        <i/>
        <sz val="12"/>
        <rFont val="Calibri"/>
        <family val="2"/>
        <scheme val="minor"/>
      </rPr>
      <t>Optional</t>
    </r>
    <r>
      <rPr>
        <b/>
        <sz val="12"/>
        <rFont val="Calibri"/>
        <family val="2"/>
        <scheme val="minor"/>
      </rPr>
      <t xml:space="preserve">) 
</t>
    </r>
    <r>
      <rPr>
        <sz val="12"/>
        <rFont val="Calibri"/>
        <family val="2"/>
        <scheme val="minor"/>
      </rPr>
      <t>2014: The sub-projects under the program are in construction phase</t>
    </r>
  </si>
  <si>
    <t>EE Program</t>
  </si>
  <si>
    <t>PCTFZA071A</t>
  </si>
  <si>
    <t>Approved to date:</t>
  </si>
  <si>
    <t>Tons of GHG emissions reduced or avoided: 80,000 ton CO2e per year.
The cumulative target stated in the program proposal (2.36) is for joint AfDB/IFC $15 mil program. AfDB has since left the program. The target is therefore prorated
The sub-projects under the program are developing a pipeline that will be comprised of eligible EE/RE sub-projects
Sub-projects are in the ramp-up period and the GHG data are not available yet</t>
  </si>
  <si>
    <t>Actual MDB investment: IFC - $9.3M
The sub-projects under the program are developing a pipeline that will be comprised of eligible EE/RE sub-projects</t>
  </si>
  <si>
    <t>Specific targets are not set. Investment will support banking sector efforts in providing long-term financing to: (i) the SMEs/ Midsized Corporate clients and previously underserved segments of markets across South Africa; and (ii) the SME clients with EE/RE related projects.</t>
  </si>
  <si>
    <t>Development of SMEs / Mid Market clients in South Africa, through increased access/reach of financial services;
Promotion of the development of sustainability business through providing long term financing to projects that result in environmental benefits.</t>
  </si>
  <si>
    <r>
      <t>General comments/Project status (</t>
    </r>
    <r>
      <rPr>
        <b/>
        <i/>
        <sz val="12"/>
        <rFont val="Calibri"/>
        <family val="2"/>
        <scheme val="minor"/>
      </rPr>
      <t>Optional</t>
    </r>
    <r>
      <rPr>
        <b/>
        <sz val="12"/>
        <rFont val="Calibri"/>
        <family val="2"/>
        <scheme val="minor"/>
      </rPr>
      <t xml:space="preserve">)
</t>
    </r>
    <r>
      <rPr>
        <sz val="12"/>
        <rFont val="Calibri"/>
        <family val="2"/>
        <scheme val="minor"/>
      </rPr>
      <t>2014: The sub-projects under the program are in the ramp-up period and developing a pipeline</t>
    </r>
  </si>
  <si>
    <t>Target tons of GHG emissions reduced or avoided: Data confidential
The GHG reduction project target over the tenor of the financial instrument is indicated above.
Sub-projects under the program (power plants) are under construction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</si>
</sst>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_(* \(#,##0.00\);_(* &quot;-&quot;??_);_(@_)"/>
    <numFmt numFmtId="164" formatCode="[$-409]dd\-mmm\-yy;@"/>
    <numFmt numFmtId="165" formatCode="&quot;$&quot;#,##0.0_);\(&quot;$&quot;#,##0.0\)"/>
    <numFmt numFmtId="166" formatCode="[$-409]mmm\-yy;@"/>
    <numFmt numFmtId="167" formatCode="[$-409]mmmm\ d\,\ yyyy;@"/>
    <numFmt numFmtId="168" formatCode="&quot;US$m &quot;#,##0_);\(#,##0\)"/>
    <numFmt numFmtId="169" formatCode="#,##0&quot; MW&quot;"/>
    <numFmt numFmtId="170" formatCode="#,##0&quot; GWh&quot;"/>
    <numFmt numFmtId="171" formatCode="&quot;$&quot;#,##0.0"/>
    <numFmt numFmtId="172" formatCode="mm/dd/yy;@"/>
  </numFmts>
  <fonts count="29" x14ac:knownFonts="1">
    <font>
      <sz val="11"/>
      <color theme="1"/>
      <name val="Calibri"/>
      <family val="2"/>
      <scheme val="minor"/>
    </font>
    <font>
      <sz val="11"/>
      <color theme="1"/>
      <name val="Calibri"/>
      <family val="2"/>
      <scheme val="minor"/>
    </font>
    <font>
      <sz val="11"/>
      <color rgb="FF3F3F76"/>
      <name val="Calibri"/>
      <family val="2"/>
      <scheme val="minor"/>
    </font>
    <font>
      <b/>
      <sz val="11"/>
      <color rgb="FFFA7D00"/>
      <name val="Calibri"/>
      <family val="2"/>
      <scheme val="minor"/>
    </font>
    <font>
      <b/>
      <sz val="11"/>
      <color theme="1"/>
      <name val="Calibri"/>
      <family val="2"/>
      <scheme val="minor"/>
    </font>
    <font>
      <b/>
      <sz val="18"/>
      <color theme="1"/>
      <name val="Calibri"/>
      <family val="2"/>
      <scheme val="minor"/>
    </font>
    <font>
      <sz val="14"/>
      <color theme="1"/>
      <name val="Calibri"/>
      <family val="2"/>
      <scheme val="minor"/>
    </font>
    <font>
      <b/>
      <sz val="11"/>
      <color indexed="8"/>
      <name val="Calibri"/>
      <family val="2"/>
      <scheme val="minor"/>
    </font>
    <font>
      <b/>
      <sz val="12"/>
      <color theme="1"/>
      <name val="Calibri"/>
      <family val="2"/>
      <scheme val="minor"/>
    </font>
    <font>
      <sz val="9"/>
      <color theme="1"/>
      <name val="Calibri"/>
      <family val="2"/>
      <scheme val="minor"/>
    </font>
    <font>
      <b/>
      <sz val="14"/>
      <color theme="1"/>
      <name val="Calibri"/>
      <family val="2"/>
      <scheme val="minor"/>
    </font>
    <font>
      <sz val="11"/>
      <name val="Calibri"/>
      <family val="2"/>
      <scheme val="minor"/>
    </font>
    <font>
      <sz val="11"/>
      <color theme="0" tint="-0.34998626667073579"/>
      <name val="Calibri"/>
      <family val="2"/>
      <scheme val="minor"/>
    </font>
    <font>
      <sz val="10"/>
      <color theme="1"/>
      <name val="Calibri"/>
      <family val="2"/>
      <scheme val="minor"/>
    </font>
    <font>
      <sz val="11"/>
      <color theme="0" tint="-0.499984740745262"/>
      <name val="Calibri"/>
      <family val="2"/>
      <scheme val="minor"/>
    </font>
    <font>
      <b/>
      <sz val="11"/>
      <name val="Calibri"/>
      <family val="2"/>
      <scheme val="minor"/>
    </font>
    <font>
      <b/>
      <sz val="11"/>
      <color theme="0" tint="-0.499984740745262"/>
      <name val="Calibri"/>
      <family val="2"/>
      <scheme val="minor"/>
    </font>
    <font>
      <b/>
      <sz val="11"/>
      <color theme="0" tint="-0.34998626667073579"/>
      <name val="Calibri"/>
      <family val="2"/>
      <scheme val="minor"/>
    </font>
    <font>
      <sz val="9"/>
      <color rgb="FF3F3F76"/>
      <name val="Calibri"/>
      <family val="2"/>
      <scheme val="minor"/>
    </font>
    <font>
      <i/>
      <sz val="9"/>
      <color theme="1"/>
      <name val="Calibri"/>
      <family val="2"/>
      <scheme val="minor"/>
    </font>
    <font>
      <sz val="12"/>
      <color theme="1"/>
      <name val="Calibri"/>
      <family val="2"/>
      <scheme val="minor"/>
    </font>
    <font>
      <sz val="12"/>
      <name val="Calibri"/>
      <family val="2"/>
      <scheme val="minor"/>
    </font>
    <font>
      <b/>
      <sz val="12"/>
      <name val="Calibri"/>
      <family val="2"/>
      <scheme val="minor"/>
    </font>
    <font>
      <i/>
      <sz val="12"/>
      <name val="Calibri"/>
      <family val="2"/>
      <scheme val="minor"/>
    </font>
    <font>
      <i/>
      <sz val="9"/>
      <color rgb="FF3F3F76"/>
      <name val="Calibri"/>
      <family val="2"/>
      <scheme val="minor"/>
    </font>
    <font>
      <b/>
      <i/>
      <sz val="12"/>
      <name val="Calibri"/>
      <family val="2"/>
      <scheme val="minor"/>
    </font>
    <font>
      <sz val="11"/>
      <color rgb="FFFF0000"/>
      <name val="Calibri"/>
      <family val="2"/>
      <scheme val="minor"/>
    </font>
    <font>
      <sz val="11"/>
      <color theme="1"/>
      <name val="Times New Roman"/>
      <family val="1"/>
    </font>
    <font>
      <i/>
      <sz val="9"/>
      <color indexed="8"/>
      <name val="Calibri"/>
      <family val="2"/>
      <scheme val="minor"/>
    </font>
  </fonts>
  <fills count="7">
    <fill>
      <patternFill patternType="none"/>
    </fill>
    <fill>
      <patternFill patternType="gray125"/>
    </fill>
    <fill>
      <patternFill patternType="solid">
        <fgColor rgb="FFFFCC99"/>
      </patternFill>
    </fill>
    <fill>
      <patternFill patternType="solid">
        <fgColor rgb="FFF2F2F2"/>
      </patternFill>
    </fill>
    <fill>
      <patternFill patternType="solid">
        <fgColor theme="8" tint="0.79998168889431442"/>
        <bgColor indexed="64"/>
      </patternFill>
    </fill>
    <fill>
      <patternFill patternType="solid">
        <fgColor theme="0"/>
        <bgColor indexed="64"/>
      </patternFill>
    </fill>
    <fill>
      <patternFill patternType="solid">
        <fgColor theme="3" tint="0.79998168889431442"/>
        <bgColor indexed="64"/>
      </patternFill>
    </fill>
  </fills>
  <borders count="79">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thin">
        <color rgb="FF7F7F7F"/>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style="double">
        <color indexed="64"/>
      </right>
      <top style="medium">
        <color indexed="64"/>
      </top>
      <bottom style="double">
        <color indexed="64"/>
      </bottom>
      <diagonal/>
    </border>
    <border>
      <left style="double">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double">
        <color indexed="64"/>
      </left>
      <right style="double">
        <color indexed="64"/>
      </right>
      <top style="double">
        <color indexed="64"/>
      </top>
      <bottom style="medium">
        <color indexed="64"/>
      </bottom>
      <diagonal/>
    </border>
    <border>
      <left style="double">
        <color indexed="64"/>
      </left>
      <right style="double">
        <color indexed="64"/>
      </right>
      <top/>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double">
        <color indexed="64"/>
      </left>
      <right style="double">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style="double">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double">
        <color indexed="64"/>
      </right>
      <top style="medium">
        <color indexed="64"/>
      </top>
      <bottom/>
      <diagonal/>
    </border>
    <border>
      <left style="double">
        <color indexed="64"/>
      </left>
      <right style="thin">
        <color indexed="64"/>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double">
        <color indexed="64"/>
      </left>
      <right style="thin">
        <color indexed="64"/>
      </right>
      <top/>
      <bottom style="thin">
        <color indexed="64"/>
      </bottom>
      <diagonal/>
    </border>
    <border>
      <left/>
      <right/>
      <top style="thin">
        <color auto="1"/>
      </top>
      <bottom/>
      <diagonal/>
    </border>
    <border>
      <left/>
      <right style="double">
        <color auto="1"/>
      </right>
      <top style="thin">
        <color auto="1"/>
      </top>
      <bottom/>
      <diagonal/>
    </border>
    <border>
      <left style="double">
        <color indexed="64"/>
      </left>
      <right/>
      <top style="medium">
        <color indexed="64"/>
      </top>
      <bottom/>
      <diagonal/>
    </border>
    <border>
      <left style="thin">
        <color auto="1"/>
      </left>
      <right/>
      <top style="medium">
        <color indexed="64"/>
      </top>
      <bottom style="thin">
        <color auto="1"/>
      </bottom>
      <diagonal/>
    </border>
    <border>
      <left/>
      <right/>
      <top/>
      <bottom style="medium">
        <color indexed="64"/>
      </bottom>
      <diagonal/>
    </border>
    <border>
      <left/>
      <right style="double">
        <color indexed="64"/>
      </right>
      <top/>
      <bottom style="medium">
        <color indexed="64"/>
      </bottom>
      <diagonal/>
    </border>
    <border>
      <left/>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right/>
      <top style="medium">
        <color indexed="64"/>
      </top>
      <bottom/>
      <diagonal/>
    </border>
  </borders>
  <cellStyleXfs count="4">
    <xf numFmtId="0" fontId="0" fillId="0" borderId="0"/>
    <xf numFmtId="43" fontId="1" fillId="0" borderId="0" applyFont="0" applyFill="0" applyBorder="0" applyAlignment="0" applyProtection="0"/>
    <xf numFmtId="0" fontId="2" fillId="2" borderId="1" applyNumberFormat="0" applyAlignment="0" applyProtection="0"/>
    <xf numFmtId="0" fontId="3" fillId="3" borderId="1" applyNumberFormat="0" applyAlignment="0" applyProtection="0"/>
  </cellStyleXfs>
  <cellXfs count="357">
    <xf numFmtId="0" fontId="0" fillId="0" borderId="0" xfId="0"/>
    <xf numFmtId="0" fontId="5" fillId="0" borderId="0" xfId="0" applyFont="1" applyProtection="1"/>
    <xf numFmtId="0" fontId="0" fillId="0" borderId="0" xfId="0" applyProtection="1"/>
    <xf numFmtId="0" fontId="4" fillId="0" borderId="0" xfId="0" applyFont="1" applyProtection="1"/>
    <xf numFmtId="0" fontId="6" fillId="0" borderId="0" xfId="0" applyFont="1" applyProtection="1"/>
    <xf numFmtId="0" fontId="0" fillId="0" borderId="0" xfId="0" applyAlignment="1" applyProtection="1">
      <alignment horizontal="right"/>
    </xf>
    <xf numFmtId="164" fontId="0" fillId="4" borderId="2" xfId="0" applyNumberFormat="1" applyFill="1" applyBorder="1" applyAlignment="1" applyProtection="1">
      <alignment horizontal="center"/>
      <protection locked="0"/>
    </xf>
    <xf numFmtId="0" fontId="7" fillId="0" borderId="0" xfId="0" applyFont="1" applyAlignment="1" applyProtection="1">
      <alignment horizontal="right"/>
    </xf>
    <xf numFmtId="14" fontId="7" fillId="0" borderId="0" xfId="0" applyNumberFormat="1" applyFont="1" applyAlignment="1" applyProtection="1">
      <alignment horizontal="center"/>
    </xf>
    <xf numFmtId="0" fontId="8" fillId="0" borderId="3" xfId="0" applyFont="1" applyBorder="1" applyProtection="1">
      <protection hidden="1"/>
    </xf>
    <xf numFmtId="0" fontId="0" fillId="0" borderId="4" xfId="0" applyBorder="1" applyProtection="1"/>
    <xf numFmtId="0" fontId="8" fillId="0" borderId="4" xfId="0" applyFont="1" applyBorder="1" applyAlignment="1" applyProtection="1">
      <alignment horizontal="right"/>
    </xf>
    <xf numFmtId="0" fontId="0" fillId="0" borderId="0" xfId="0" applyBorder="1" applyAlignment="1" applyProtection="1">
      <protection hidden="1"/>
    </xf>
    <xf numFmtId="0" fontId="0" fillId="0" borderId="0" xfId="0" applyBorder="1" applyAlignment="1" applyProtection="1"/>
    <xf numFmtId="0" fontId="8" fillId="0" borderId="0" xfId="0" applyFont="1" applyBorder="1" applyAlignment="1" applyProtection="1"/>
    <xf numFmtId="0" fontId="8" fillId="0" borderId="0" xfId="0" applyFont="1" applyBorder="1" applyAlignment="1" applyProtection="1">
      <alignment horizontal="right"/>
    </xf>
    <xf numFmtId="0" fontId="9" fillId="0" borderId="0" xfId="0" applyFont="1" applyFill="1" applyBorder="1" applyAlignment="1" applyProtection="1">
      <alignment horizontal="center"/>
    </xf>
    <xf numFmtId="0" fontId="8" fillId="0" borderId="7" xfId="0" applyFont="1" applyBorder="1" applyAlignment="1" applyProtection="1"/>
    <xf numFmtId="0" fontId="0" fillId="0" borderId="7" xfId="0" applyBorder="1" applyAlignment="1" applyProtection="1"/>
    <xf numFmtId="165" fontId="0" fillId="0" borderId="0" xfId="1" applyNumberFormat="1" applyFont="1" applyBorder="1" applyAlignment="1" applyProtection="1">
      <alignment horizontal="left"/>
      <protection hidden="1"/>
    </xf>
    <xf numFmtId="0" fontId="0" fillId="0" borderId="0" xfId="0" applyBorder="1" applyProtection="1"/>
    <xf numFmtId="0" fontId="0" fillId="0" borderId="2" xfId="0" applyFill="1" applyBorder="1" applyAlignment="1" applyProtection="1"/>
    <xf numFmtId="166" fontId="0" fillId="0" borderId="0" xfId="0" applyNumberFormat="1" applyBorder="1" applyAlignment="1" applyProtection="1">
      <alignment horizontal="left"/>
      <protection hidden="1"/>
    </xf>
    <xf numFmtId="0" fontId="8" fillId="0" borderId="8" xfId="0" applyFont="1" applyBorder="1" applyAlignment="1" applyProtection="1">
      <alignment horizontal="right"/>
    </xf>
    <xf numFmtId="0" fontId="0" fillId="0" borderId="7" xfId="0" applyBorder="1" applyProtection="1"/>
    <xf numFmtId="0" fontId="8" fillId="0" borderId="9" xfId="0" applyFont="1" applyBorder="1" applyAlignment="1" applyProtection="1">
      <alignment horizontal="right"/>
    </xf>
    <xf numFmtId="0" fontId="8" fillId="0" borderId="10" xfId="0" applyFont="1" applyBorder="1" applyAlignment="1" applyProtection="1">
      <alignment horizontal="right"/>
    </xf>
    <xf numFmtId="0" fontId="0" fillId="0" borderId="10" xfId="0" applyBorder="1" applyAlignment="1" applyProtection="1">
      <alignment horizontal="right"/>
    </xf>
    <xf numFmtId="167" fontId="0" fillId="0" borderId="10" xfId="0" applyNumberFormat="1" applyBorder="1" applyAlignment="1" applyProtection="1">
      <alignment horizontal="left"/>
    </xf>
    <xf numFmtId="0" fontId="0" fillId="0" borderId="10" xfId="0" applyBorder="1" applyAlignment="1" applyProtection="1">
      <alignment horizontal="left"/>
    </xf>
    <xf numFmtId="0" fontId="8" fillId="0" borderId="10" xfId="0" applyFont="1" applyBorder="1" applyAlignment="1" applyProtection="1"/>
    <xf numFmtId="0" fontId="0" fillId="0" borderId="11" xfId="0" applyBorder="1" applyProtection="1"/>
    <xf numFmtId="0" fontId="0" fillId="0" borderId="0" xfId="0" applyBorder="1" applyAlignment="1" applyProtection="1">
      <alignment horizontal="right"/>
    </xf>
    <xf numFmtId="0" fontId="4" fillId="0" borderId="0" xfId="0" applyFont="1" applyBorder="1" applyAlignment="1" applyProtection="1">
      <alignment horizontal="left" vertical="center" wrapText="1"/>
    </xf>
    <xf numFmtId="0" fontId="2" fillId="4" borderId="1" xfId="2" applyFill="1" applyBorder="1" applyAlignment="1" applyProtection="1">
      <alignment wrapText="1"/>
    </xf>
    <xf numFmtId="0" fontId="11" fillId="0" borderId="16" xfId="0" applyFont="1" applyBorder="1" applyAlignment="1" applyProtection="1">
      <alignment horizontal="center" vertical="center" wrapText="1"/>
    </xf>
    <xf numFmtId="0" fontId="11" fillId="0" borderId="17" xfId="0" applyFont="1" applyBorder="1" applyAlignment="1" applyProtection="1">
      <alignment horizontal="center" vertical="center" wrapText="1"/>
    </xf>
    <xf numFmtId="0" fontId="12" fillId="0" borderId="17" xfId="0" applyFont="1" applyBorder="1" applyAlignment="1" applyProtection="1">
      <alignment horizontal="center" vertical="center" wrapText="1"/>
    </xf>
    <xf numFmtId="0" fontId="12" fillId="0" borderId="18" xfId="0" applyFont="1" applyBorder="1" applyAlignment="1" applyProtection="1">
      <alignment horizontal="center" vertical="center" wrapText="1"/>
    </xf>
    <xf numFmtId="0" fontId="11" fillId="0" borderId="19" xfId="0" applyFont="1" applyBorder="1" applyAlignment="1" applyProtection="1">
      <alignment horizontal="center" vertical="center" wrapText="1"/>
    </xf>
    <xf numFmtId="0" fontId="11" fillId="0" borderId="21" xfId="0" applyFont="1" applyBorder="1" applyAlignment="1" applyProtection="1">
      <alignment horizontal="center" wrapText="1"/>
    </xf>
    <xf numFmtId="0" fontId="11" fillId="0" borderId="22" xfId="0" applyFont="1" applyBorder="1" applyAlignment="1" applyProtection="1">
      <alignment horizontal="center" wrapText="1"/>
    </xf>
    <xf numFmtId="0" fontId="12" fillId="0" borderId="22" xfId="0" applyFont="1" applyBorder="1" applyAlignment="1" applyProtection="1">
      <alignment horizontal="center" wrapText="1"/>
    </xf>
    <xf numFmtId="0" fontId="12" fillId="0" borderId="23" xfId="0" applyFont="1" applyBorder="1" applyAlignment="1" applyProtection="1">
      <alignment horizontal="center" wrapText="1"/>
    </xf>
    <xf numFmtId="0" fontId="11" fillId="0" borderId="20" xfId="0" applyFont="1" applyBorder="1" applyAlignment="1" applyProtection="1">
      <alignment horizontal="center" wrapText="1"/>
    </xf>
    <xf numFmtId="0" fontId="4" fillId="0" borderId="19" xfId="0" applyFont="1" applyBorder="1" applyAlignment="1" applyProtection="1">
      <alignment vertical="top" wrapText="1"/>
    </xf>
    <xf numFmtId="0" fontId="0" fillId="0" borderId="12" xfId="0" applyBorder="1" applyAlignment="1" applyProtection="1">
      <alignment horizontal="center" vertical="center" wrapText="1"/>
    </xf>
    <xf numFmtId="3" fontId="2" fillId="0" borderId="24" xfId="2" applyNumberFormat="1" applyFill="1" applyBorder="1" applyAlignment="1" applyProtection="1">
      <alignment horizontal="right"/>
    </xf>
    <xf numFmtId="3" fontId="2" fillId="0" borderId="17" xfId="2" applyNumberFormat="1" applyFill="1" applyBorder="1" applyAlignment="1" applyProtection="1">
      <alignment horizontal="right"/>
    </xf>
    <xf numFmtId="3" fontId="2" fillId="4" borderId="25" xfId="2" applyNumberFormat="1" applyFill="1" applyBorder="1" applyAlignment="1" applyProtection="1">
      <alignment horizontal="right"/>
      <protection locked="0"/>
    </xf>
    <xf numFmtId="3" fontId="14" fillId="0" borderId="26" xfId="2" applyNumberFormat="1" applyFont="1" applyFill="1" applyBorder="1" applyAlignment="1" applyProtection="1">
      <alignment horizontal="right"/>
    </xf>
    <xf numFmtId="3" fontId="11" fillId="4" borderId="2" xfId="2" applyNumberFormat="1" applyFont="1" applyFill="1" applyBorder="1" applyAlignment="1" applyProtection="1">
      <alignment horizontal="right"/>
      <protection locked="0"/>
    </xf>
    <xf numFmtId="3" fontId="12" fillId="0" borderId="2" xfId="2" applyNumberFormat="1" applyFont="1" applyFill="1" applyBorder="1" applyAlignment="1" applyProtection="1">
      <alignment horizontal="right"/>
    </xf>
    <xf numFmtId="3" fontId="12" fillId="0" borderId="27" xfId="2" applyNumberFormat="1" applyFont="1" applyFill="1" applyBorder="1" applyAlignment="1" applyProtection="1">
      <alignment horizontal="right"/>
    </xf>
    <xf numFmtId="3" fontId="11" fillId="0" borderId="28" xfId="2" applyNumberFormat="1" applyFont="1" applyFill="1" applyBorder="1" applyAlignment="1" applyProtection="1">
      <alignment horizontal="right"/>
    </xf>
    <xf numFmtId="0" fontId="4" fillId="0" borderId="29" xfId="0" applyFont="1" applyBorder="1" applyAlignment="1" applyProtection="1">
      <alignment vertical="top" wrapText="1"/>
    </xf>
    <xf numFmtId="0" fontId="4" fillId="0" borderId="33" xfId="0" applyFont="1" applyBorder="1" applyAlignment="1" applyProtection="1">
      <alignment vertical="top" wrapText="1"/>
    </xf>
    <xf numFmtId="4" fontId="2" fillId="0" borderId="6" xfId="2" applyNumberFormat="1" applyFill="1" applyBorder="1" applyAlignment="1" applyProtection="1">
      <alignment horizontal="left"/>
    </xf>
    <xf numFmtId="168" fontId="15" fillId="0" borderId="33" xfId="2" applyNumberFormat="1" applyFont="1" applyFill="1" applyBorder="1" applyAlignment="1" applyProtection="1">
      <alignment horizontal="right"/>
    </xf>
    <xf numFmtId="168" fontId="15" fillId="0" borderId="34" xfId="2" applyNumberFormat="1" applyFont="1" applyFill="1" applyBorder="1" applyAlignment="1" applyProtection="1">
      <alignment horizontal="right"/>
    </xf>
    <xf numFmtId="168" fontId="15" fillId="0" borderId="35" xfId="2" applyNumberFormat="1" applyFont="1" applyFill="1" applyBorder="1" applyAlignment="1" applyProtection="1">
      <alignment horizontal="right"/>
    </xf>
    <xf numFmtId="168" fontId="16" fillId="0" borderId="35" xfId="2" applyNumberFormat="1" applyFont="1" applyFill="1" applyBorder="1" applyAlignment="1" applyProtection="1">
      <alignment horizontal="right"/>
    </xf>
    <xf numFmtId="168" fontId="16" fillId="0" borderId="36" xfId="2" applyNumberFormat="1" applyFont="1" applyFill="1" applyBorder="1" applyAlignment="1" applyProtection="1">
      <alignment horizontal="right"/>
    </xf>
    <xf numFmtId="0" fontId="4" fillId="0" borderId="37" xfId="0" applyFont="1" applyBorder="1" applyAlignment="1" applyProtection="1">
      <alignment horizontal="left" vertical="top" wrapText="1"/>
    </xf>
    <xf numFmtId="168" fontId="15" fillId="0" borderId="37" xfId="3" applyNumberFormat="1" applyFont="1" applyFill="1" applyBorder="1" applyAlignment="1" applyProtection="1">
      <alignment wrapText="1"/>
    </xf>
    <xf numFmtId="168" fontId="15" fillId="0" borderId="39" xfId="3" applyNumberFormat="1" applyFont="1" applyFill="1" applyBorder="1" applyAlignment="1" applyProtection="1">
      <alignment wrapText="1"/>
    </xf>
    <xf numFmtId="168" fontId="15" fillId="0" borderId="40" xfId="3" applyNumberFormat="1" applyFont="1" applyFill="1" applyBorder="1" applyAlignment="1" applyProtection="1">
      <alignment wrapText="1"/>
    </xf>
    <xf numFmtId="168" fontId="17" fillId="0" borderId="40" xfId="3" applyNumberFormat="1" applyFont="1" applyFill="1" applyBorder="1" applyAlignment="1" applyProtection="1">
      <alignment wrapText="1"/>
    </xf>
    <xf numFmtId="168" fontId="17" fillId="0" borderId="41" xfId="3" applyNumberFormat="1" applyFont="1" applyFill="1" applyBorder="1" applyAlignment="1" applyProtection="1">
      <alignment wrapText="1"/>
    </xf>
    <xf numFmtId="0" fontId="0" fillId="0" borderId="42" xfId="0" applyBorder="1" applyAlignment="1" applyProtection="1">
      <alignment vertical="top" wrapText="1"/>
    </xf>
    <xf numFmtId="168" fontId="2" fillId="0" borderId="42" xfId="2" applyNumberFormat="1" applyFill="1" applyBorder="1" applyAlignment="1" applyProtection="1">
      <alignment wrapText="1"/>
    </xf>
    <xf numFmtId="168" fontId="11" fillId="0" borderId="42" xfId="2" applyNumberFormat="1" applyFont="1" applyFill="1" applyBorder="1" applyAlignment="1" applyProtection="1">
      <alignment wrapText="1"/>
    </xf>
    <xf numFmtId="168" fontId="11" fillId="4" borderId="42" xfId="2" applyNumberFormat="1" applyFont="1" applyFill="1" applyBorder="1" applyAlignment="1" applyProtection="1">
      <alignment wrapText="1"/>
      <protection locked="0"/>
    </xf>
    <xf numFmtId="168" fontId="11" fillId="0" borderId="43" xfId="2" applyNumberFormat="1" applyFont="1" applyFill="1" applyBorder="1" applyAlignment="1" applyProtection="1">
      <alignment wrapText="1"/>
    </xf>
    <xf numFmtId="168" fontId="11" fillId="4" borderId="44" xfId="2" applyNumberFormat="1" applyFont="1" applyFill="1" applyBorder="1" applyAlignment="1" applyProtection="1">
      <alignment wrapText="1"/>
      <protection locked="0"/>
    </xf>
    <xf numFmtId="168" fontId="12" fillId="0" borderId="44" xfId="2" applyNumberFormat="1" applyFont="1" applyFill="1" applyBorder="1" applyAlignment="1" applyProtection="1">
      <alignment wrapText="1"/>
    </xf>
    <xf numFmtId="168" fontId="12" fillId="0" borderId="45" xfId="2" applyNumberFormat="1" applyFont="1" applyFill="1" applyBorder="1" applyAlignment="1" applyProtection="1">
      <alignment wrapText="1"/>
    </xf>
    <xf numFmtId="0" fontId="0" fillId="4" borderId="28" xfId="0" applyFill="1" applyBorder="1" applyAlignment="1" applyProtection="1">
      <alignment vertical="top" wrapText="1"/>
      <protection locked="0"/>
    </xf>
    <xf numFmtId="168" fontId="2" fillId="0" borderId="28" xfId="2" applyNumberFormat="1" applyFill="1" applyBorder="1" applyAlignment="1" applyProtection="1">
      <alignment wrapText="1"/>
    </xf>
    <xf numFmtId="168" fontId="11" fillId="0" borderId="28" xfId="2" applyNumberFormat="1" applyFont="1" applyFill="1" applyBorder="1" applyAlignment="1" applyProtection="1">
      <alignment wrapText="1"/>
    </xf>
    <xf numFmtId="168" fontId="11" fillId="4" borderId="28" xfId="2" applyNumberFormat="1" applyFont="1" applyFill="1" applyBorder="1" applyAlignment="1" applyProtection="1">
      <alignment wrapText="1"/>
      <protection locked="0"/>
    </xf>
    <xf numFmtId="168" fontId="11" fillId="0" borderId="26" xfId="2" applyNumberFormat="1" applyFont="1" applyFill="1" applyBorder="1" applyAlignment="1" applyProtection="1">
      <alignment wrapText="1"/>
    </xf>
    <xf numFmtId="168" fontId="11" fillId="4" borderId="2" xfId="2" applyNumberFormat="1" applyFont="1" applyFill="1" applyBorder="1" applyAlignment="1" applyProtection="1">
      <alignment wrapText="1"/>
      <protection locked="0"/>
    </xf>
    <xf numFmtId="168" fontId="12" fillId="0" borderId="2" xfId="2" applyNumberFormat="1" applyFont="1" applyFill="1" applyBorder="1" applyAlignment="1" applyProtection="1">
      <alignment wrapText="1"/>
    </xf>
    <xf numFmtId="168" fontId="12" fillId="0" borderId="27" xfId="2" applyNumberFormat="1" applyFont="1" applyFill="1" applyBorder="1" applyAlignment="1" applyProtection="1">
      <alignment wrapText="1"/>
    </xf>
    <xf numFmtId="0" fontId="0" fillId="0" borderId="28" xfId="0" applyBorder="1" applyAlignment="1" applyProtection="1">
      <alignment vertical="top" wrapText="1"/>
    </xf>
    <xf numFmtId="0" fontId="0" fillId="0" borderId="46" xfId="0" applyBorder="1" applyAlignment="1" applyProtection="1">
      <alignment vertical="top" wrapText="1"/>
    </xf>
    <xf numFmtId="168" fontId="2" fillId="0" borderId="46" xfId="2" applyNumberFormat="1" applyFill="1" applyBorder="1" applyAlignment="1" applyProtection="1">
      <alignment wrapText="1"/>
    </xf>
    <xf numFmtId="168" fontId="11" fillId="0" borderId="46" xfId="2" applyNumberFormat="1" applyFont="1" applyFill="1" applyBorder="1" applyAlignment="1" applyProtection="1">
      <alignment wrapText="1"/>
    </xf>
    <xf numFmtId="168" fontId="2" fillId="4" borderId="46" xfId="2" applyNumberFormat="1" applyFill="1" applyBorder="1" applyAlignment="1" applyProtection="1">
      <alignment wrapText="1"/>
      <protection locked="0"/>
    </xf>
    <xf numFmtId="168" fontId="11" fillId="0" borderId="47" xfId="2" applyNumberFormat="1" applyFont="1" applyFill="1" applyBorder="1" applyAlignment="1" applyProtection="1">
      <alignment wrapText="1"/>
    </xf>
    <xf numFmtId="168" fontId="11" fillId="4" borderId="48" xfId="2" applyNumberFormat="1" applyFont="1" applyFill="1" applyBorder="1" applyAlignment="1" applyProtection="1">
      <alignment wrapText="1"/>
      <protection locked="0"/>
    </xf>
    <xf numFmtId="168" fontId="12" fillId="0" borderId="48" xfId="2" applyNumberFormat="1" applyFont="1" applyFill="1" applyBorder="1" applyAlignment="1" applyProtection="1">
      <alignment wrapText="1"/>
    </xf>
    <xf numFmtId="168" fontId="12" fillId="0" borderId="49" xfId="2" applyNumberFormat="1" applyFont="1" applyFill="1" applyBorder="1" applyAlignment="1" applyProtection="1">
      <alignment wrapText="1"/>
    </xf>
    <xf numFmtId="168" fontId="11" fillId="0" borderId="38" xfId="2" applyNumberFormat="1" applyFont="1" applyFill="1" applyBorder="1" applyAlignment="1" applyProtection="1">
      <alignment wrapText="1"/>
    </xf>
    <xf numFmtId="0" fontId="0" fillId="0" borderId="28" xfId="0" applyBorder="1" applyAlignment="1" applyProtection="1">
      <alignment horizontal="right" vertical="center" wrapText="1"/>
    </xf>
    <xf numFmtId="0" fontId="0" fillId="0" borderId="50" xfId="0" applyBorder="1" applyProtection="1"/>
    <xf numFmtId="0" fontId="2" fillId="0" borderId="50" xfId="2" applyNumberFormat="1" applyFill="1" applyBorder="1" applyAlignment="1" applyProtection="1">
      <alignment wrapText="1"/>
    </xf>
    <xf numFmtId="0" fontId="2" fillId="0" borderId="50" xfId="2" applyNumberFormat="1" applyFill="1" applyBorder="1" applyAlignment="1" applyProtection="1">
      <alignment wrapText="1"/>
      <protection locked="0"/>
    </xf>
    <xf numFmtId="0" fontId="11" fillId="0" borderId="51" xfId="2" applyNumberFormat="1" applyFont="1" applyFill="1" applyBorder="1" applyAlignment="1" applyProtection="1">
      <alignment wrapText="1"/>
    </xf>
    <xf numFmtId="0" fontId="11" fillId="4" borderId="52" xfId="2" applyNumberFormat="1" applyFont="1" applyFill="1" applyBorder="1" applyAlignment="1" applyProtection="1">
      <alignment wrapText="1"/>
      <protection locked="0"/>
    </xf>
    <xf numFmtId="0" fontId="12" fillId="0" borderId="52" xfId="2" applyNumberFormat="1" applyFont="1" applyFill="1" applyBorder="1" applyAlignment="1" applyProtection="1">
      <alignment wrapText="1"/>
    </xf>
    <xf numFmtId="0" fontId="12" fillId="0" borderId="53" xfId="2" applyNumberFormat="1" applyFont="1" applyFill="1" applyBorder="1" applyAlignment="1" applyProtection="1">
      <alignment wrapText="1"/>
    </xf>
    <xf numFmtId="0" fontId="11" fillId="0" borderId="50" xfId="2" applyNumberFormat="1" applyFont="1" applyFill="1" applyBorder="1" applyAlignment="1" applyProtection="1">
      <alignment wrapText="1"/>
    </xf>
    <xf numFmtId="0" fontId="0" fillId="0" borderId="30" xfId="0" applyBorder="1" applyAlignment="1" applyProtection="1">
      <alignment vertical="top" wrapText="1"/>
    </xf>
    <xf numFmtId="4" fontId="2" fillId="4" borderId="54" xfId="2" applyNumberFormat="1" applyFont="1" applyFill="1" applyBorder="1" applyAlignment="1" applyProtection="1">
      <alignment horizontal="left" vertical="top" wrapText="1"/>
    </xf>
    <xf numFmtId="4" fontId="2" fillId="4" borderId="31" xfId="2" applyNumberFormat="1" applyFill="1" applyBorder="1" applyAlignment="1" applyProtection="1">
      <alignment horizontal="left" wrapText="1"/>
    </xf>
    <xf numFmtId="4" fontId="2" fillId="4" borderId="32" xfId="2" applyNumberFormat="1" applyFill="1" applyBorder="1" applyAlignment="1" applyProtection="1">
      <alignment horizontal="left" wrapText="1"/>
    </xf>
    <xf numFmtId="0" fontId="4" fillId="0" borderId="42" xfId="0" applyFont="1" applyBorder="1" applyAlignment="1" applyProtection="1">
      <alignment vertical="top" wrapText="1"/>
    </xf>
    <xf numFmtId="169" fontId="15" fillId="3" borderId="50" xfId="3" applyNumberFormat="1" applyFont="1" applyBorder="1" applyAlignment="1" applyProtection="1">
      <alignment wrapText="1"/>
    </xf>
    <xf numFmtId="169" fontId="15" fillId="3" borderId="56" xfId="3" applyNumberFormat="1" applyFont="1" applyBorder="1" applyAlignment="1" applyProtection="1">
      <alignment wrapText="1"/>
    </xf>
    <xf numFmtId="169" fontId="15" fillId="3" borderId="57" xfId="3" applyNumberFormat="1" applyFont="1" applyBorder="1" applyAlignment="1" applyProtection="1">
      <alignment wrapText="1"/>
    </xf>
    <xf numFmtId="169" fontId="16" fillId="3" borderId="50" xfId="3" applyNumberFormat="1" applyFont="1" applyBorder="1" applyAlignment="1" applyProtection="1">
      <alignment wrapText="1"/>
    </xf>
    <xf numFmtId="169" fontId="16" fillId="3" borderId="58" xfId="3" applyNumberFormat="1" applyFont="1" applyBorder="1" applyAlignment="1" applyProtection="1">
      <alignment wrapText="1"/>
    </xf>
    <xf numFmtId="4" fontId="2" fillId="0" borderId="28" xfId="2" applyNumberFormat="1" applyFill="1" applyBorder="1" applyAlignment="1" applyProtection="1">
      <alignment wrapText="1"/>
    </xf>
    <xf numFmtId="169" fontId="2" fillId="0" borderId="28" xfId="2" applyNumberFormat="1" applyFill="1" applyBorder="1" applyAlignment="1" applyProtection="1">
      <alignment wrapText="1"/>
    </xf>
    <xf numFmtId="169" fontId="2" fillId="4" borderId="28" xfId="2" applyNumberFormat="1" applyFill="1" applyBorder="1" applyAlignment="1" applyProtection="1">
      <alignment wrapText="1"/>
      <protection locked="0"/>
    </xf>
    <xf numFmtId="169" fontId="11" fillId="0" borderId="59" xfId="2" applyNumberFormat="1" applyFont="1" applyFill="1" applyBorder="1" applyAlignment="1" applyProtection="1">
      <alignment wrapText="1"/>
    </xf>
    <xf numFmtId="169" fontId="11" fillId="4" borderId="44" xfId="2" applyNumberFormat="1" applyFont="1" applyFill="1" applyBorder="1" applyAlignment="1" applyProtection="1">
      <alignment wrapText="1"/>
      <protection locked="0"/>
    </xf>
    <xf numFmtId="169" fontId="14" fillId="0" borderId="44" xfId="2" applyNumberFormat="1" applyFont="1" applyFill="1" applyBorder="1" applyAlignment="1" applyProtection="1">
      <alignment wrapText="1"/>
    </xf>
    <xf numFmtId="169" fontId="14" fillId="0" borderId="45" xfId="2" applyNumberFormat="1" applyFont="1" applyFill="1" applyBorder="1" applyAlignment="1" applyProtection="1">
      <alignment wrapText="1"/>
    </xf>
    <xf numFmtId="169" fontId="11" fillId="0" borderId="42" xfId="2" applyNumberFormat="1" applyFont="1" applyFill="1" applyBorder="1" applyAlignment="1" applyProtection="1">
      <alignment wrapText="1"/>
    </xf>
    <xf numFmtId="4" fontId="2" fillId="4" borderId="28" xfId="2" applyNumberFormat="1" applyFill="1" applyBorder="1" applyAlignment="1" applyProtection="1">
      <alignment wrapText="1"/>
      <protection locked="0"/>
    </xf>
    <xf numFmtId="0" fontId="0" fillId="0" borderId="29" xfId="0" applyBorder="1" applyAlignment="1" applyProtection="1">
      <alignment vertical="top" wrapText="1"/>
    </xf>
    <xf numFmtId="4" fontId="2" fillId="4" borderId="30" xfId="2" applyNumberFormat="1" applyFill="1" applyBorder="1" applyAlignment="1" applyProtection="1">
      <alignment horizontal="left" wrapText="1"/>
      <protection locked="0"/>
    </xf>
    <xf numFmtId="4" fontId="2" fillId="4" borderId="60" xfId="2" applyNumberFormat="1" applyFill="1" applyBorder="1" applyAlignment="1" applyProtection="1">
      <alignment horizontal="left" wrapText="1"/>
      <protection locked="0"/>
    </xf>
    <xf numFmtId="4" fontId="2" fillId="4" borderId="61" xfId="2" applyNumberFormat="1" applyFill="1" applyBorder="1" applyAlignment="1" applyProtection="1">
      <alignment horizontal="left" wrapText="1"/>
      <protection locked="0"/>
    </xf>
    <xf numFmtId="0" fontId="4" fillId="0" borderId="50" xfId="0" applyFont="1" applyBorder="1" applyAlignment="1" applyProtection="1">
      <alignment horizontal="center" vertical="center" wrapText="1"/>
    </xf>
    <xf numFmtId="0" fontId="4" fillId="0" borderId="51" xfId="0" applyFont="1" applyBorder="1" applyAlignment="1" applyProtection="1">
      <alignment horizontal="center" vertical="center" wrapText="1"/>
    </xf>
    <xf numFmtId="0" fontId="4" fillId="0" borderId="52" xfId="0" applyFont="1" applyBorder="1" applyAlignment="1" applyProtection="1">
      <alignment horizontal="center" vertical="center" wrapText="1"/>
    </xf>
    <xf numFmtId="0" fontId="16" fillId="0" borderId="52" xfId="0" applyFont="1" applyBorder="1" applyAlignment="1" applyProtection="1">
      <alignment horizontal="center" vertical="center" wrapText="1"/>
    </xf>
    <xf numFmtId="0" fontId="16" fillId="0" borderId="63" xfId="0" applyFont="1" applyBorder="1" applyAlignment="1" applyProtection="1">
      <alignment horizontal="center" vertical="center" wrapText="1"/>
    </xf>
    <xf numFmtId="0" fontId="0" fillId="0" borderId="28" xfId="0" applyBorder="1" applyAlignment="1" applyProtection="1">
      <alignment vertical="center" wrapText="1"/>
    </xf>
    <xf numFmtId="0" fontId="0" fillId="0" borderId="28" xfId="0" applyFill="1" applyBorder="1" applyAlignment="1" applyProtection="1">
      <alignment vertical="center" wrapText="1"/>
      <protection locked="0"/>
    </xf>
    <xf numFmtId="0" fontId="0" fillId="0" borderId="26" xfId="0" applyBorder="1" applyAlignment="1" applyProtection="1">
      <alignment vertical="center" wrapText="1"/>
    </xf>
    <xf numFmtId="0" fontId="0" fillId="0" borderId="2" xfId="0" applyFill="1" applyBorder="1" applyAlignment="1" applyProtection="1">
      <alignment vertical="center" wrapText="1"/>
      <protection locked="0"/>
    </xf>
    <xf numFmtId="0" fontId="0" fillId="0" borderId="2" xfId="0" applyBorder="1" applyAlignment="1" applyProtection="1">
      <alignment vertical="center" wrapText="1"/>
    </xf>
    <xf numFmtId="0" fontId="0" fillId="0" borderId="27" xfId="0" applyBorder="1" applyAlignment="1" applyProtection="1">
      <alignment vertical="center" wrapText="1"/>
    </xf>
    <xf numFmtId="0" fontId="0" fillId="0" borderId="47" xfId="0" applyBorder="1" applyAlignment="1" applyProtection="1">
      <alignment vertical="center" wrapText="1"/>
    </xf>
    <xf numFmtId="0" fontId="0" fillId="0" borderId="48" xfId="0" applyFill="1" applyBorder="1" applyAlignment="1" applyProtection="1">
      <alignment vertical="center" wrapText="1"/>
      <protection locked="0"/>
    </xf>
    <xf numFmtId="0" fontId="0" fillId="0" borderId="48" xfId="0" applyBorder="1" applyAlignment="1" applyProtection="1">
      <alignment vertical="center" wrapText="1"/>
    </xf>
    <xf numFmtId="0" fontId="0" fillId="0" borderId="49" xfId="0" applyBorder="1" applyAlignment="1" applyProtection="1">
      <alignment vertical="center" wrapText="1"/>
    </xf>
    <xf numFmtId="0" fontId="0" fillId="0" borderId="0" xfId="0" applyAlignment="1" applyProtection="1">
      <alignment vertical="center"/>
    </xf>
    <xf numFmtId="0" fontId="0" fillId="0" borderId="42" xfId="0" applyBorder="1" applyAlignment="1" applyProtection="1">
      <alignment horizontal="center" vertical="center" wrapText="1"/>
    </xf>
    <xf numFmtId="170" fontId="2" fillId="0" borderId="50" xfId="1" applyNumberFormat="1" applyFont="1" applyFill="1" applyBorder="1" applyAlignment="1" applyProtection="1">
      <alignment vertical="top" wrapText="1"/>
    </xf>
    <xf numFmtId="170" fontId="2" fillId="0" borderId="50" xfId="1" applyNumberFormat="1" applyFont="1" applyFill="1" applyBorder="1" applyAlignment="1" applyProtection="1">
      <alignment vertical="top" wrapText="1"/>
      <protection locked="0"/>
    </xf>
    <xf numFmtId="170" fontId="2" fillId="0" borderId="51" xfId="1" applyNumberFormat="1" applyFont="1" applyFill="1" applyBorder="1" applyAlignment="1" applyProtection="1">
      <alignment vertical="top" wrapText="1"/>
    </xf>
    <xf numFmtId="170" fontId="2" fillId="0" borderId="52" xfId="1" applyNumberFormat="1" applyFont="1" applyFill="1" applyBorder="1" applyAlignment="1" applyProtection="1">
      <alignment vertical="top" wrapText="1"/>
      <protection locked="0"/>
    </xf>
    <xf numFmtId="170" fontId="2" fillId="0" borderId="52" xfId="1" applyNumberFormat="1" applyFont="1" applyFill="1" applyBorder="1" applyAlignment="1" applyProtection="1">
      <alignment vertical="top" wrapText="1"/>
    </xf>
    <xf numFmtId="170" fontId="2" fillId="0" borderId="53" xfId="1" applyNumberFormat="1" applyFont="1" applyFill="1" applyBorder="1" applyAlignment="1" applyProtection="1">
      <alignment vertical="top" wrapText="1"/>
    </xf>
    <xf numFmtId="4" fontId="2" fillId="4" borderId="30" xfId="2" applyNumberFormat="1" applyFill="1" applyBorder="1" applyAlignment="1" applyProtection="1">
      <alignment horizontal="left" wrapText="1"/>
    </xf>
    <xf numFmtId="4" fontId="2" fillId="4" borderId="64" xfId="2" applyNumberFormat="1" applyFill="1" applyBorder="1" applyAlignment="1" applyProtection="1">
      <alignment horizontal="left" wrapText="1"/>
    </xf>
    <xf numFmtId="4" fontId="2" fillId="4" borderId="65" xfId="2" applyNumberFormat="1" applyFill="1" applyBorder="1" applyAlignment="1" applyProtection="1">
      <alignment horizontal="left" wrapText="1"/>
    </xf>
    <xf numFmtId="3" fontId="2" fillId="0" borderId="28" xfId="2" applyNumberFormat="1" applyFill="1" applyBorder="1" applyAlignment="1" applyProtection="1">
      <alignment wrapText="1"/>
    </xf>
    <xf numFmtId="3" fontId="2" fillId="4" borderId="28" xfId="2" applyNumberFormat="1" applyFill="1" applyBorder="1" applyAlignment="1" applyProtection="1">
      <alignment wrapText="1"/>
      <protection locked="0"/>
    </xf>
    <xf numFmtId="3" fontId="11" fillId="0" borderId="26" xfId="2" applyNumberFormat="1" applyFont="1" applyFill="1" applyBorder="1" applyAlignment="1" applyProtection="1">
      <alignment vertical="center" wrapText="1"/>
    </xf>
    <xf numFmtId="3" fontId="11" fillId="4" borderId="2" xfId="2" applyNumberFormat="1" applyFont="1" applyFill="1" applyBorder="1" applyAlignment="1" applyProtection="1">
      <alignment vertical="center" wrapText="1"/>
      <protection locked="0"/>
    </xf>
    <xf numFmtId="3" fontId="12" fillId="0" borderId="2" xfId="2" applyNumberFormat="1" applyFont="1" applyFill="1" applyBorder="1" applyAlignment="1" applyProtection="1">
      <alignment vertical="center" wrapText="1"/>
    </xf>
    <xf numFmtId="3" fontId="12" fillId="0" borderId="67" xfId="2" applyNumberFormat="1" applyFont="1" applyFill="1" applyBorder="1" applyAlignment="1" applyProtection="1">
      <alignment vertical="center" wrapText="1"/>
    </xf>
    <xf numFmtId="3" fontId="2" fillId="4" borderId="46" xfId="2" applyNumberFormat="1" applyFill="1" applyBorder="1" applyAlignment="1" applyProtection="1">
      <alignment wrapText="1"/>
      <protection locked="0"/>
    </xf>
    <xf numFmtId="3" fontId="11" fillId="0" borderId="47" xfId="2" applyNumberFormat="1" applyFont="1" applyFill="1" applyBorder="1" applyAlignment="1" applyProtection="1">
      <alignment vertical="center" wrapText="1"/>
    </xf>
    <xf numFmtId="3" fontId="11" fillId="4" borderId="48" xfId="2" applyNumberFormat="1" applyFont="1" applyFill="1" applyBorder="1" applyAlignment="1" applyProtection="1">
      <alignment vertical="center" wrapText="1"/>
      <protection locked="0"/>
    </xf>
    <xf numFmtId="3" fontId="12" fillId="0" borderId="48" xfId="2" applyNumberFormat="1" applyFont="1" applyFill="1" applyBorder="1" applyAlignment="1" applyProtection="1">
      <alignment vertical="center" wrapText="1"/>
    </xf>
    <xf numFmtId="3" fontId="12" fillId="0" borderId="68" xfId="2" applyNumberFormat="1" applyFont="1" applyFill="1" applyBorder="1" applyAlignment="1" applyProtection="1">
      <alignment vertical="center" wrapText="1"/>
    </xf>
    <xf numFmtId="4" fontId="2" fillId="4" borderId="28" xfId="2" applyNumberFormat="1" applyFill="1" applyBorder="1" applyAlignment="1" applyProtection="1">
      <alignment wrapText="1"/>
    </xf>
    <xf numFmtId="3" fontId="2" fillId="4" borderId="46" xfId="2" applyNumberFormat="1" applyFill="1" applyBorder="1" applyAlignment="1" applyProtection="1">
      <alignment wrapText="1"/>
    </xf>
    <xf numFmtId="3" fontId="11" fillId="4" borderId="48" xfId="2" applyNumberFormat="1" applyFont="1" applyFill="1" applyBorder="1" applyAlignment="1" applyProtection="1">
      <alignment vertical="center" wrapText="1"/>
    </xf>
    <xf numFmtId="0" fontId="0" fillId="0" borderId="69" xfId="0" applyBorder="1" applyAlignment="1" applyProtection="1">
      <alignment horizontal="left" vertical="top"/>
    </xf>
    <xf numFmtId="0" fontId="2" fillId="5" borderId="0" xfId="2" applyFill="1" applyBorder="1" applyAlignment="1" applyProtection="1">
      <alignment vertical="center" wrapText="1"/>
    </xf>
    <xf numFmtId="0" fontId="0" fillId="0" borderId="0" xfId="0" applyBorder="1" applyAlignment="1" applyProtection="1">
      <alignment wrapText="1"/>
    </xf>
    <xf numFmtId="0" fontId="4" fillId="0" borderId="0" xfId="0" applyFont="1" applyAlignment="1" applyProtection="1">
      <alignment wrapText="1"/>
    </xf>
    <xf numFmtId="0" fontId="0" fillId="0" borderId="0" xfId="0" applyAlignment="1" applyProtection="1">
      <alignment wrapText="1"/>
    </xf>
    <xf numFmtId="0" fontId="4" fillId="0" borderId="0" xfId="0" applyFont="1" applyAlignment="1" applyProtection="1"/>
    <xf numFmtId="0" fontId="19" fillId="0" borderId="0" xfId="0" applyFont="1" applyProtection="1"/>
    <xf numFmtId="0" fontId="0" fillId="0" borderId="0" xfId="0" applyFill="1" applyProtection="1"/>
    <xf numFmtId="0" fontId="4" fillId="0" borderId="0" xfId="0" applyFont="1" applyBorder="1" applyAlignment="1" applyProtection="1">
      <alignment horizontal="left" vertical="top"/>
    </xf>
    <xf numFmtId="3" fontId="11" fillId="4" borderId="26" xfId="2" applyNumberFormat="1" applyFont="1" applyFill="1" applyBorder="1" applyAlignment="1" applyProtection="1">
      <alignment horizontal="right"/>
      <protection locked="0"/>
    </xf>
    <xf numFmtId="3" fontId="12" fillId="0" borderId="26" xfId="2" applyNumberFormat="1" applyFont="1" applyFill="1" applyBorder="1" applyAlignment="1" applyProtection="1">
      <alignment horizontal="right"/>
    </xf>
    <xf numFmtId="168" fontId="2" fillId="4" borderId="42" xfId="2" applyNumberFormat="1" applyFill="1" applyBorder="1" applyAlignment="1" applyProtection="1">
      <alignment wrapText="1"/>
      <protection locked="0"/>
    </xf>
    <xf numFmtId="168" fontId="2" fillId="4" borderId="28" xfId="2" applyNumberFormat="1" applyFill="1" applyBorder="1" applyAlignment="1" applyProtection="1">
      <alignment wrapText="1"/>
      <protection locked="0"/>
    </xf>
    <xf numFmtId="0" fontId="2" fillId="4" borderId="50" xfId="2" applyNumberFormat="1" applyFill="1" applyBorder="1" applyAlignment="1" applyProtection="1">
      <alignment wrapText="1"/>
      <protection locked="0"/>
    </xf>
    <xf numFmtId="4" fontId="2" fillId="4" borderId="54" xfId="2" applyNumberFormat="1" applyFill="1" applyBorder="1" applyAlignment="1" applyProtection="1">
      <alignment horizontal="left" vertical="top" wrapText="1"/>
    </xf>
    <xf numFmtId="4" fontId="2" fillId="4" borderId="73" xfId="2" applyNumberFormat="1" applyFont="1" applyFill="1" applyBorder="1" applyAlignment="1" applyProtection="1">
      <alignment horizontal="left" wrapText="1"/>
    </xf>
    <xf numFmtId="4" fontId="2" fillId="4" borderId="73" xfId="2" applyNumberFormat="1" applyFill="1" applyBorder="1" applyAlignment="1" applyProtection="1">
      <alignment horizontal="left" wrapText="1"/>
    </xf>
    <xf numFmtId="4" fontId="2" fillId="4" borderId="74" xfId="2" applyNumberFormat="1" applyFill="1" applyBorder="1" applyAlignment="1" applyProtection="1">
      <alignment horizontal="left" wrapText="1"/>
    </xf>
    <xf numFmtId="170" fontId="11" fillId="0" borderId="50" xfId="1" applyNumberFormat="1" applyFont="1" applyFill="1" applyBorder="1" applyAlignment="1" applyProtection="1">
      <alignment horizontal="center" vertical="top" wrapText="1"/>
    </xf>
    <xf numFmtId="170" fontId="2" fillId="0" borderId="50" xfId="1" applyNumberFormat="1" applyFont="1" applyFill="1" applyBorder="1" applyAlignment="1" applyProtection="1">
      <alignment horizontal="center" vertical="top" wrapText="1"/>
    </xf>
    <xf numFmtId="170" fontId="2" fillId="0" borderId="50" xfId="1" applyNumberFormat="1" applyFont="1" applyFill="1" applyBorder="1" applyAlignment="1" applyProtection="1">
      <alignment horizontal="center" vertical="top" wrapText="1"/>
      <protection locked="0"/>
    </xf>
    <xf numFmtId="170" fontId="11" fillId="0" borderId="51" xfId="1" applyNumberFormat="1" applyFont="1" applyFill="1" applyBorder="1" applyAlignment="1" applyProtection="1">
      <alignment horizontal="center" vertical="top" wrapText="1"/>
    </xf>
    <xf numFmtId="170" fontId="11" fillId="0" borderId="52" xfId="1" applyNumberFormat="1" applyFont="1" applyFill="1" applyBorder="1" applyAlignment="1" applyProtection="1">
      <alignment horizontal="center" vertical="top" wrapText="1"/>
      <protection locked="0"/>
    </xf>
    <xf numFmtId="170" fontId="12" fillId="0" borderId="52" xfId="1" applyNumberFormat="1" applyFont="1" applyFill="1" applyBorder="1" applyAlignment="1" applyProtection="1">
      <alignment horizontal="center" vertical="top" wrapText="1"/>
    </xf>
    <xf numFmtId="170" fontId="11" fillId="0" borderId="53" xfId="1" applyNumberFormat="1" applyFont="1" applyFill="1" applyBorder="1" applyAlignment="1" applyProtection="1">
      <alignment horizontal="center" vertical="top" wrapText="1"/>
    </xf>
    <xf numFmtId="4" fontId="12" fillId="4" borderId="64" xfId="2" applyNumberFormat="1" applyFont="1" applyFill="1" applyBorder="1" applyAlignment="1" applyProtection="1">
      <alignment horizontal="left" wrapText="1"/>
    </xf>
    <xf numFmtId="4" fontId="12" fillId="4" borderId="65" xfId="2" applyNumberFormat="1" applyFont="1" applyFill="1" applyBorder="1" applyAlignment="1" applyProtection="1">
      <alignment horizontal="left" wrapText="1"/>
    </xf>
    <xf numFmtId="3" fontId="2" fillId="0" borderId="28" xfId="2" applyNumberFormat="1" applyFill="1" applyBorder="1" applyAlignment="1" applyProtection="1">
      <alignment vertical="center" wrapText="1"/>
    </xf>
    <xf numFmtId="3" fontId="2" fillId="4" borderId="46" xfId="2" applyNumberFormat="1" applyFill="1" applyBorder="1" applyAlignment="1" applyProtection="1">
      <alignment vertical="center" wrapText="1"/>
      <protection locked="0"/>
    </xf>
    <xf numFmtId="0" fontId="24" fillId="5" borderId="0" xfId="2" applyFont="1" applyFill="1" applyBorder="1" applyAlignment="1" applyProtection="1">
      <alignment vertical="center" wrapText="1"/>
    </xf>
    <xf numFmtId="0" fontId="4" fillId="0" borderId="0" xfId="0" applyFont="1" applyBorder="1" applyAlignment="1" applyProtection="1">
      <alignment horizontal="right" vertical="center" wrapText="1"/>
    </xf>
    <xf numFmtId="0" fontId="2" fillId="0" borderId="0" xfId="2" applyFill="1" applyBorder="1" applyAlignment="1" applyProtection="1">
      <alignment wrapText="1"/>
    </xf>
    <xf numFmtId="0" fontId="0" fillId="0" borderId="0" xfId="0" applyBorder="1" applyAlignment="1" applyProtection="1">
      <alignment vertical="top"/>
    </xf>
    <xf numFmtId="0" fontId="8" fillId="0" borderId="0" xfId="0" applyFont="1" applyBorder="1" applyAlignment="1" applyProtection="1">
      <alignment horizontal="right"/>
    </xf>
    <xf numFmtId="0" fontId="8" fillId="0" borderId="0" xfId="0" applyFont="1" applyFill="1" applyBorder="1" applyAlignment="1" applyProtection="1">
      <alignment horizontal="right"/>
    </xf>
    <xf numFmtId="0" fontId="0" fillId="0" borderId="12" xfId="0" applyBorder="1" applyAlignment="1" applyProtection="1">
      <alignment horizontal="center" vertical="center" wrapText="1"/>
    </xf>
    <xf numFmtId="4" fontId="2" fillId="4" borderId="30" xfId="2" applyNumberFormat="1" applyFill="1" applyBorder="1" applyAlignment="1" applyProtection="1">
      <alignment horizontal="left" wrapText="1"/>
      <protection locked="0"/>
    </xf>
    <xf numFmtId="0" fontId="0" fillId="0" borderId="10" xfId="0" applyBorder="1" applyProtection="1"/>
    <xf numFmtId="0" fontId="8" fillId="0" borderId="3" xfId="0" applyFont="1" applyBorder="1" applyAlignment="1" applyProtection="1">
      <alignment vertical="center"/>
      <protection hidden="1"/>
    </xf>
    <xf numFmtId="0" fontId="8" fillId="0" borderId="4" xfId="0" applyFont="1" applyBorder="1" applyAlignment="1" applyProtection="1">
      <alignment horizontal="right" vertical="center"/>
    </xf>
    <xf numFmtId="0" fontId="0" fillId="0" borderId="4" xfId="0" applyBorder="1" applyAlignment="1" applyProtection="1">
      <protection hidden="1"/>
    </xf>
    <xf numFmtId="0" fontId="0" fillId="0" borderId="4" xfId="0" applyBorder="1" applyAlignment="1" applyProtection="1"/>
    <xf numFmtId="0" fontId="0" fillId="0" borderId="5" xfId="0" applyBorder="1" applyAlignment="1" applyProtection="1"/>
    <xf numFmtId="0" fontId="27" fillId="0" borderId="0" xfId="0" applyFont="1" applyFill="1" applyAlignment="1" applyProtection="1">
      <alignment wrapText="1"/>
    </xf>
    <xf numFmtId="165" fontId="0" fillId="0" borderId="0" xfId="1" applyNumberFormat="1" applyFont="1" applyFill="1" applyBorder="1" applyAlignment="1" applyProtection="1">
      <alignment horizontal="left"/>
    </xf>
    <xf numFmtId="165" fontId="26" fillId="0" borderId="0" xfId="1" applyNumberFormat="1" applyFont="1" applyFill="1" applyBorder="1" applyAlignment="1" applyProtection="1">
      <alignment horizontal="right"/>
    </xf>
    <xf numFmtId="171" fontId="0" fillId="0" borderId="0" xfId="0" applyNumberFormat="1" applyBorder="1" applyAlignment="1" applyProtection="1">
      <alignment horizontal="left"/>
    </xf>
    <xf numFmtId="0" fontId="0" fillId="4" borderId="2" xfId="0" applyFill="1" applyBorder="1" applyAlignment="1" applyProtection="1">
      <protection locked="0"/>
    </xf>
    <xf numFmtId="166" fontId="0" fillId="0" borderId="0" xfId="0" applyNumberFormat="1" applyBorder="1" applyAlignment="1" applyProtection="1">
      <alignment horizontal="left"/>
    </xf>
    <xf numFmtId="172" fontId="0" fillId="4" borderId="7" xfId="0" applyNumberFormat="1" applyFill="1" applyBorder="1" applyProtection="1">
      <protection locked="0"/>
    </xf>
    <xf numFmtId="0" fontId="2" fillId="6" borderId="1" xfId="2" applyFill="1" applyBorder="1" applyAlignment="1" applyProtection="1"/>
    <xf numFmtId="3" fontId="2" fillId="0" borderId="24" xfId="2" applyNumberFormat="1" applyFill="1" applyBorder="1" applyAlignment="1" applyProtection="1"/>
    <xf numFmtId="3" fontId="2" fillId="0" borderId="17" xfId="2" applyNumberFormat="1" applyFill="1" applyBorder="1" applyAlignment="1" applyProtection="1"/>
    <xf numFmtId="3" fontId="2" fillId="4" borderId="25" xfId="2" applyNumberFormat="1" applyFill="1" applyBorder="1" applyAlignment="1" applyProtection="1">
      <protection locked="0"/>
    </xf>
    <xf numFmtId="3" fontId="14" fillId="0" borderId="26" xfId="2" applyNumberFormat="1" applyFont="1" applyFill="1" applyBorder="1" applyAlignment="1" applyProtection="1"/>
    <xf numFmtId="3" fontId="11" fillId="4" borderId="2" xfId="2" applyNumberFormat="1" applyFont="1" applyFill="1" applyBorder="1" applyAlignment="1" applyProtection="1">
      <protection locked="0"/>
    </xf>
    <xf numFmtId="3" fontId="12" fillId="0" borderId="2" xfId="2" applyNumberFormat="1" applyFont="1" applyFill="1" applyBorder="1" applyAlignment="1" applyProtection="1"/>
    <xf numFmtId="3" fontId="12" fillId="0" borderId="27" xfId="2" applyNumberFormat="1" applyFont="1" applyFill="1" applyBorder="1" applyAlignment="1" applyProtection="1"/>
    <xf numFmtId="3" fontId="11" fillId="0" borderId="28" xfId="2" applyNumberFormat="1" applyFont="1" applyFill="1" applyBorder="1" applyAlignment="1" applyProtection="1"/>
    <xf numFmtId="168" fontId="17" fillId="0" borderId="35" xfId="2" applyNumberFormat="1" applyFont="1" applyFill="1" applyBorder="1" applyAlignment="1" applyProtection="1">
      <alignment horizontal="right"/>
    </xf>
    <xf numFmtId="168" fontId="17" fillId="0" borderId="36" xfId="2" applyNumberFormat="1" applyFont="1" applyFill="1" applyBorder="1" applyAlignment="1" applyProtection="1">
      <alignment horizontal="right"/>
    </xf>
    <xf numFmtId="168" fontId="26" fillId="0" borderId="42" xfId="2" applyNumberFormat="1" applyFont="1" applyFill="1" applyBorder="1" applyAlignment="1" applyProtection="1"/>
    <xf numFmtId="4" fontId="2" fillId="4" borderId="31" xfId="2" applyNumberFormat="1" applyFill="1" applyBorder="1" applyAlignment="1" applyProtection="1">
      <alignment horizontal="left" wrapText="1"/>
      <protection locked="0"/>
    </xf>
    <xf numFmtId="4" fontId="2" fillId="4" borderId="32" xfId="2" applyNumberFormat="1" applyFill="1" applyBorder="1" applyAlignment="1" applyProtection="1">
      <alignment horizontal="left" wrapText="1"/>
      <protection locked="0"/>
    </xf>
    <xf numFmtId="169" fontId="17" fillId="3" borderId="50" xfId="3" applyNumberFormat="1" applyFont="1" applyBorder="1" applyAlignment="1" applyProtection="1">
      <alignment wrapText="1"/>
    </xf>
    <xf numFmtId="169" fontId="17" fillId="3" borderId="58" xfId="3" applyNumberFormat="1" applyFont="1" applyBorder="1" applyAlignment="1" applyProtection="1">
      <alignment wrapText="1"/>
    </xf>
    <xf numFmtId="169" fontId="12" fillId="0" borderId="44" xfId="2" applyNumberFormat="1" applyFont="1" applyFill="1" applyBorder="1" applyAlignment="1" applyProtection="1">
      <alignment wrapText="1"/>
    </xf>
    <xf numFmtId="169" fontId="12" fillId="0" borderId="45" xfId="2" applyNumberFormat="1" applyFont="1" applyFill="1" applyBorder="1" applyAlignment="1" applyProtection="1">
      <alignment wrapText="1"/>
    </xf>
    <xf numFmtId="0" fontId="4" fillId="0" borderId="28" xfId="0" applyFont="1" applyBorder="1" applyAlignment="1" applyProtection="1">
      <alignment vertical="top" wrapText="1"/>
    </xf>
    <xf numFmtId="3" fontId="15" fillId="0" borderId="50" xfId="3" applyNumberFormat="1" applyFont="1" applyFill="1" applyBorder="1" applyAlignment="1" applyProtection="1">
      <alignment horizontal="center" vertical="center" wrapText="1"/>
    </xf>
    <xf numFmtId="1" fontId="15" fillId="0" borderId="50" xfId="3" applyNumberFormat="1" applyFont="1" applyFill="1" applyBorder="1" applyAlignment="1" applyProtection="1">
      <alignment horizontal="center" vertical="center" wrapText="1"/>
    </xf>
    <xf numFmtId="1" fontId="15" fillId="3" borderId="50" xfId="3" applyNumberFormat="1" applyFont="1" applyBorder="1" applyAlignment="1" applyProtection="1">
      <alignment horizontal="center" vertical="center" wrapText="1"/>
      <protection locked="0"/>
    </xf>
    <xf numFmtId="1" fontId="15" fillId="0" borderId="43" xfId="3" applyNumberFormat="1" applyFont="1" applyFill="1" applyBorder="1" applyAlignment="1" applyProtection="1">
      <alignment horizontal="center" vertical="center" wrapText="1"/>
      <protection locked="0"/>
    </xf>
    <xf numFmtId="1" fontId="15" fillId="3" borderId="43" xfId="3" applyNumberFormat="1" applyFont="1" applyBorder="1" applyAlignment="1" applyProtection="1">
      <alignment horizontal="center" vertical="center" wrapText="1"/>
      <protection locked="0"/>
    </xf>
    <xf numFmtId="1" fontId="17" fillId="3" borderId="44" xfId="3" applyNumberFormat="1" applyFont="1" applyBorder="1" applyAlignment="1" applyProtection="1">
      <alignment horizontal="center" vertical="center" wrapText="1"/>
    </xf>
    <xf numFmtId="1" fontId="17" fillId="3" borderId="75" xfId="3" applyNumberFormat="1" applyFont="1" applyBorder="1" applyAlignment="1" applyProtection="1">
      <alignment horizontal="center" vertical="center" wrapText="1"/>
    </xf>
    <xf numFmtId="1" fontId="2" fillId="0" borderId="28" xfId="2" applyNumberFormat="1" applyFill="1" applyBorder="1" applyAlignment="1" applyProtection="1">
      <alignment wrapText="1"/>
    </xf>
    <xf numFmtId="1" fontId="2" fillId="4" borderId="28" xfId="2" applyNumberFormat="1" applyFill="1" applyBorder="1" applyAlignment="1" applyProtection="1">
      <alignment wrapText="1"/>
      <protection locked="0"/>
    </xf>
    <xf numFmtId="1" fontId="11" fillId="0" borderId="26" xfId="2" applyNumberFormat="1" applyFont="1" applyFill="1" applyBorder="1" applyAlignment="1" applyProtection="1">
      <alignment wrapText="1"/>
      <protection locked="0"/>
    </xf>
    <xf numFmtId="1" fontId="11" fillId="4" borderId="2" xfId="2" applyNumberFormat="1" applyFont="1" applyFill="1" applyBorder="1" applyAlignment="1" applyProtection="1">
      <alignment wrapText="1"/>
      <protection locked="0"/>
    </xf>
    <xf numFmtId="1" fontId="12" fillId="0" borderId="2" xfId="2" applyNumberFormat="1" applyFont="1" applyFill="1" applyBorder="1" applyAlignment="1" applyProtection="1">
      <alignment wrapText="1"/>
    </xf>
    <xf numFmtId="1" fontId="12" fillId="0" borderId="67" xfId="2" applyNumberFormat="1" applyFont="1" applyFill="1" applyBorder="1" applyAlignment="1" applyProtection="1">
      <alignment wrapText="1"/>
    </xf>
    <xf numFmtId="0" fontId="0" fillId="0" borderId="76" xfId="0" applyBorder="1" applyAlignment="1" applyProtection="1">
      <alignment horizontal="center" vertical="center" wrapText="1"/>
    </xf>
    <xf numFmtId="170" fontId="2" fillId="0" borderId="50" xfId="1" applyNumberFormat="1" applyFont="1" applyFill="1" applyBorder="1" applyAlignment="1" applyProtection="1">
      <alignment vertical="center" wrapText="1"/>
    </xf>
    <xf numFmtId="170" fontId="2" fillId="4" borderId="50" xfId="1" applyNumberFormat="1" applyFont="1" applyFill="1" applyBorder="1" applyAlignment="1" applyProtection="1">
      <alignment vertical="center" wrapText="1"/>
      <protection locked="0"/>
    </xf>
    <xf numFmtId="170" fontId="11" fillId="0" borderId="43" xfId="1" applyNumberFormat="1" applyFont="1" applyFill="1" applyBorder="1" applyAlignment="1" applyProtection="1">
      <alignment vertical="center" wrapText="1"/>
    </xf>
    <xf numFmtId="170" fontId="11" fillId="4" borderId="44" xfId="1" applyNumberFormat="1" applyFont="1" applyFill="1" applyBorder="1" applyAlignment="1" applyProtection="1">
      <alignment vertical="center" wrapText="1"/>
      <protection locked="0"/>
    </xf>
    <xf numFmtId="170" fontId="12" fillId="0" borderId="52" xfId="1" applyNumberFormat="1" applyFont="1" applyFill="1" applyBorder="1" applyAlignment="1" applyProtection="1">
      <alignment vertical="center" wrapText="1"/>
    </xf>
    <xf numFmtId="170" fontId="2" fillId="0" borderId="53" xfId="1" applyNumberFormat="1" applyFont="1" applyFill="1" applyBorder="1" applyAlignment="1" applyProtection="1">
      <alignment vertical="center" wrapText="1"/>
    </xf>
    <xf numFmtId="4" fontId="2" fillId="4" borderId="64" xfId="2" applyNumberFormat="1" applyFill="1" applyBorder="1" applyAlignment="1" applyProtection="1">
      <alignment horizontal="left" wrapText="1"/>
      <protection locked="0"/>
    </xf>
    <xf numFmtId="4" fontId="2" fillId="4" borderId="28" xfId="2" applyNumberFormat="1" applyFill="1" applyBorder="1" applyAlignment="1" applyProtection="1">
      <alignment horizontal="left" vertical="top" wrapText="1"/>
      <protection locked="0"/>
    </xf>
    <xf numFmtId="0" fontId="2" fillId="4" borderId="77" xfId="2" applyFill="1" applyBorder="1" applyAlignment="1" applyProtection="1">
      <alignment horizontal="left" vertical="top" wrapText="1"/>
      <protection locked="0"/>
    </xf>
    <xf numFmtId="4" fontId="2" fillId="0" borderId="28" xfId="2" applyNumberFormat="1" applyFill="1" applyBorder="1" applyAlignment="1" applyProtection="1">
      <alignment horizontal="left" vertical="top" wrapText="1"/>
      <protection locked="0"/>
    </xf>
    <xf numFmtId="0" fontId="2" fillId="0" borderId="28" xfId="2" applyFill="1" applyBorder="1" applyAlignment="1" applyProtection="1">
      <alignment vertical="center" wrapText="1"/>
      <protection locked="0"/>
    </xf>
    <xf numFmtId="0" fontId="2" fillId="4" borderId="28" xfId="2" applyFill="1" applyBorder="1" applyAlignment="1" applyProtection="1">
      <alignment vertical="center" wrapText="1"/>
      <protection locked="0"/>
    </xf>
    <xf numFmtId="0" fontId="11" fillId="0" borderId="26" xfId="2" applyFont="1" applyFill="1" applyBorder="1" applyAlignment="1" applyProtection="1">
      <alignment vertical="center" wrapText="1"/>
      <protection locked="0"/>
    </xf>
    <xf numFmtId="0" fontId="11" fillId="4" borderId="2" xfId="2" applyFont="1" applyFill="1" applyBorder="1" applyAlignment="1" applyProtection="1">
      <alignment vertical="center" wrapText="1"/>
      <protection locked="0"/>
    </xf>
    <xf numFmtId="0" fontId="2" fillId="0" borderId="2" xfId="2" applyFill="1" applyBorder="1" applyAlignment="1" applyProtection="1">
      <alignment vertical="center" wrapText="1"/>
      <protection locked="0"/>
    </xf>
    <xf numFmtId="0" fontId="2" fillId="0" borderId="67" xfId="2" applyFill="1" applyBorder="1" applyAlignment="1" applyProtection="1">
      <alignment vertical="center" wrapText="1"/>
      <protection locked="0"/>
    </xf>
    <xf numFmtId="0" fontId="0" fillId="0" borderId="69" xfId="0" applyBorder="1" applyAlignment="1" applyProtection="1">
      <alignment horizontal="left" vertical="top"/>
      <protection locked="0"/>
    </xf>
    <xf numFmtId="0" fontId="2" fillId="5" borderId="0" xfId="2" applyFill="1" applyBorder="1" applyAlignment="1" applyProtection="1">
      <alignment vertical="center" wrapText="1"/>
      <protection locked="0"/>
    </xf>
    <xf numFmtId="0" fontId="2" fillId="5" borderId="78" xfId="2" applyFill="1" applyBorder="1" applyAlignment="1" applyProtection="1">
      <alignment vertical="center" wrapText="1"/>
      <protection locked="0"/>
    </xf>
    <xf numFmtId="0" fontId="0" fillId="0" borderId="78" xfId="0" applyFill="1" applyBorder="1" applyProtection="1">
      <protection locked="0"/>
    </xf>
    <xf numFmtId="0" fontId="0" fillId="0" borderId="78" xfId="0" applyFill="1" applyBorder="1" applyAlignment="1" applyProtection="1">
      <alignment wrapText="1"/>
      <protection locked="0"/>
    </xf>
    <xf numFmtId="0" fontId="0" fillId="0" borderId="7" xfId="0" applyBorder="1" applyAlignment="1" applyProtection="1">
      <alignment wrapText="1"/>
      <protection locked="0"/>
    </xf>
    <xf numFmtId="0" fontId="11" fillId="0" borderId="0" xfId="0" applyFont="1" applyFill="1" applyBorder="1" applyAlignment="1" applyProtection="1">
      <alignment wrapText="1"/>
      <protection locked="0"/>
    </xf>
    <xf numFmtId="0" fontId="11" fillId="0" borderId="0" xfId="0" applyFont="1" applyBorder="1" applyAlignment="1" applyProtection="1">
      <alignment wrapText="1"/>
      <protection locked="0"/>
    </xf>
    <xf numFmtId="0" fontId="0" fillId="0" borderId="0" xfId="0" applyBorder="1" applyAlignment="1" applyProtection="1">
      <alignment wrapText="1"/>
      <protection locked="0"/>
    </xf>
    <xf numFmtId="0" fontId="0" fillId="0" borderId="0" xfId="0" applyProtection="1">
      <protection locked="0"/>
    </xf>
    <xf numFmtId="0" fontId="4" fillId="0" borderId="0" xfId="0" applyFont="1" applyBorder="1" applyAlignment="1" applyProtection="1">
      <alignment horizontal="right" vertical="center" wrapText="1"/>
      <protection locked="0"/>
    </xf>
    <xf numFmtId="0" fontId="2" fillId="0" borderId="0" xfId="2" applyFill="1" applyBorder="1" applyAlignment="1" applyProtection="1">
      <alignment wrapText="1"/>
      <protection locked="0"/>
    </xf>
    <xf numFmtId="0" fontId="4" fillId="0" borderId="0" xfId="0" applyFont="1" applyAlignment="1" applyProtection="1">
      <alignment wrapText="1"/>
      <protection locked="0"/>
    </xf>
    <xf numFmtId="0" fontId="0" fillId="0" borderId="0" xfId="0" applyAlignment="1" applyProtection="1">
      <alignment wrapText="1"/>
      <protection locked="0"/>
    </xf>
    <xf numFmtId="0" fontId="4" fillId="0" borderId="0" xfId="0" applyFont="1" applyAlignment="1" applyProtection="1">
      <protection locked="0"/>
    </xf>
    <xf numFmtId="0" fontId="28" fillId="0" borderId="0" xfId="0" applyFont="1" applyProtection="1">
      <protection locked="0"/>
    </xf>
    <xf numFmtId="0" fontId="21" fillId="0" borderId="0" xfId="0" applyFont="1" applyProtection="1">
      <protection locked="0"/>
    </xf>
    <xf numFmtId="0" fontId="8" fillId="0" borderId="3" xfId="0" applyFont="1" applyBorder="1" applyProtection="1"/>
    <xf numFmtId="0" fontId="0" fillId="0" borderId="5" xfId="0" applyBorder="1" applyProtection="1"/>
    <xf numFmtId="165" fontId="0" fillId="0" borderId="0" xfId="1" applyNumberFormat="1" applyFont="1" applyBorder="1" applyAlignment="1" applyProtection="1">
      <alignment horizontal="left"/>
    </xf>
    <xf numFmtId="165" fontId="0" fillId="0" borderId="0" xfId="1" applyNumberFormat="1" applyFont="1" applyBorder="1" applyAlignment="1" applyProtection="1">
      <alignment horizontal="right"/>
    </xf>
    <xf numFmtId="171" fontId="0" fillId="0" borderId="0" xfId="0" applyNumberFormat="1" applyFill="1" applyBorder="1" applyAlignment="1" applyProtection="1">
      <alignment horizontal="left"/>
    </xf>
    <xf numFmtId="172" fontId="0" fillId="4" borderId="44" xfId="0" applyNumberFormat="1" applyFill="1" applyBorder="1" applyAlignment="1" applyProtection="1">
      <alignment horizontal="center"/>
      <protection locked="0"/>
    </xf>
    <xf numFmtId="0" fontId="26" fillId="0" borderId="0" xfId="0" applyFont="1" applyProtection="1"/>
    <xf numFmtId="4" fontId="2" fillId="0" borderId="6" xfId="2" applyNumberFormat="1" applyFill="1" applyBorder="1" applyAlignment="1" applyProtection="1">
      <alignment horizontal="left" vertical="top"/>
    </xf>
    <xf numFmtId="0" fontId="0" fillId="0" borderId="30" xfId="0" applyBorder="1" applyAlignment="1" applyProtection="1">
      <alignment horizontal="left" vertical="top" wrapText="1"/>
    </xf>
    <xf numFmtId="0" fontId="0" fillId="0" borderId="31" xfId="0" applyBorder="1" applyAlignment="1" applyProtection="1">
      <alignment horizontal="left" vertical="top" wrapText="1"/>
    </xf>
    <xf numFmtId="0" fontId="0" fillId="0" borderId="32" xfId="0" applyBorder="1" applyAlignment="1" applyProtection="1">
      <alignment horizontal="left" vertical="top" wrapText="1"/>
    </xf>
    <xf numFmtId="0" fontId="0" fillId="0" borderId="4" xfId="0" applyBorder="1" applyProtection="1">
      <protection hidden="1"/>
    </xf>
    <xf numFmtId="0" fontId="0" fillId="0" borderId="5" xfId="0" applyBorder="1" applyProtection="1">
      <protection hidden="1"/>
    </xf>
    <xf numFmtId="0" fontId="8" fillId="0" borderId="6" xfId="0" applyFont="1" applyBorder="1" applyAlignment="1" applyProtection="1">
      <alignment horizontal="right"/>
    </xf>
    <xf numFmtId="0" fontId="8" fillId="0" borderId="0" xfId="0" applyFont="1" applyBorder="1" applyAlignment="1" applyProtection="1">
      <alignment horizontal="right"/>
    </xf>
    <xf numFmtId="0" fontId="8" fillId="0" borderId="6" xfId="0" applyFont="1" applyFill="1" applyBorder="1" applyAlignment="1" applyProtection="1">
      <alignment horizontal="right"/>
    </xf>
    <xf numFmtId="0" fontId="8" fillId="0" borderId="0" xfId="0" applyFont="1" applyFill="1" applyBorder="1" applyAlignment="1" applyProtection="1">
      <alignment horizontal="right"/>
    </xf>
    <xf numFmtId="0" fontId="10" fillId="0" borderId="12" xfId="0" applyFont="1" applyBorder="1" applyAlignment="1" applyProtection="1">
      <alignment horizontal="center" vertical="center" wrapText="1"/>
    </xf>
    <xf numFmtId="0" fontId="10" fillId="0" borderId="20" xfId="0" applyFont="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20" xfId="0"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4" fontId="2" fillId="4" borderId="30" xfId="2" applyNumberFormat="1" applyFill="1" applyBorder="1" applyAlignment="1" applyProtection="1">
      <alignment horizontal="left" wrapText="1"/>
      <protection locked="0"/>
    </xf>
    <xf numFmtId="4" fontId="2" fillId="4" borderId="31" xfId="2" applyNumberFormat="1" applyFill="1" applyBorder="1" applyAlignment="1" applyProtection="1">
      <alignment horizontal="left"/>
      <protection locked="0"/>
    </xf>
    <xf numFmtId="4" fontId="2" fillId="4" borderId="32" xfId="2" applyNumberFormat="1" applyFill="1" applyBorder="1" applyAlignment="1" applyProtection="1">
      <alignment horizontal="left"/>
      <protection locked="0"/>
    </xf>
    <xf numFmtId="0" fontId="0" fillId="0" borderId="38" xfId="0" applyBorder="1" applyAlignment="1" applyProtection="1">
      <alignment horizontal="center" vertical="center" wrapText="1"/>
    </xf>
    <xf numFmtId="4" fontId="2" fillId="4" borderId="30" xfId="2" applyNumberFormat="1" applyFill="1" applyBorder="1" applyAlignment="1" applyProtection="1">
      <alignment horizontal="left" vertical="top" wrapText="1"/>
    </xf>
    <xf numFmtId="4" fontId="2" fillId="4" borderId="31" xfId="2" applyNumberFormat="1" applyFill="1" applyBorder="1" applyAlignment="1" applyProtection="1">
      <alignment horizontal="left" vertical="top" wrapText="1"/>
    </xf>
    <xf numFmtId="4" fontId="2" fillId="4" borderId="32" xfId="2" applyNumberFormat="1" applyFill="1" applyBorder="1" applyAlignment="1" applyProtection="1">
      <alignment horizontal="left" vertical="top" wrapText="1"/>
    </xf>
    <xf numFmtId="0" fontId="0" fillId="0" borderId="55" xfId="0" applyBorder="1" applyAlignment="1" applyProtection="1">
      <alignment horizontal="center" vertical="center" wrapText="1"/>
    </xf>
    <xf numFmtId="0" fontId="0" fillId="0" borderId="42" xfId="0" applyBorder="1" applyAlignment="1" applyProtection="1">
      <alignment horizontal="center" vertical="center" wrapText="1"/>
    </xf>
    <xf numFmtId="0" fontId="0" fillId="0" borderId="62" xfId="0" applyBorder="1" applyAlignment="1" applyProtection="1">
      <alignment horizontal="center" vertical="center" wrapText="1"/>
    </xf>
    <xf numFmtId="0" fontId="0" fillId="0" borderId="6" xfId="0" applyBorder="1" applyAlignment="1" applyProtection="1">
      <alignment horizontal="center" vertical="center" wrapText="1"/>
    </xf>
    <xf numFmtId="0" fontId="21" fillId="4" borderId="0" xfId="0" applyFont="1" applyFill="1" applyAlignment="1" applyProtection="1">
      <alignment horizontal="left" vertical="top" wrapText="1"/>
      <protection locked="0"/>
    </xf>
    <xf numFmtId="4" fontId="18" fillId="4" borderId="64" xfId="2" applyNumberFormat="1" applyFont="1" applyFill="1" applyBorder="1" applyAlignment="1" applyProtection="1">
      <alignment horizontal="center" wrapText="1"/>
    </xf>
    <xf numFmtId="0" fontId="6" fillId="0" borderId="58" xfId="0" applyFont="1" applyBorder="1" applyAlignment="1" applyProtection="1">
      <alignment horizontal="left" vertical="center" wrapText="1"/>
    </xf>
    <xf numFmtId="0" fontId="6" fillId="0" borderId="66" xfId="0" applyFont="1" applyBorder="1" applyAlignment="1" applyProtection="1">
      <alignment horizontal="left" vertical="center" wrapText="1"/>
    </xf>
    <xf numFmtId="0" fontId="6" fillId="0" borderId="57" xfId="0" applyFont="1" applyBorder="1" applyAlignment="1" applyProtection="1">
      <alignment horizontal="left" vertical="center" wrapText="1"/>
    </xf>
    <xf numFmtId="0" fontId="2" fillId="4" borderId="46" xfId="2" applyFill="1" applyBorder="1" applyAlignment="1" applyProtection="1">
      <alignment horizontal="center" vertical="center" wrapText="1"/>
      <protection locked="0"/>
    </xf>
    <xf numFmtId="0" fontId="2" fillId="4" borderId="38" xfId="2" applyFill="1" applyBorder="1" applyAlignment="1" applyProtection="1">
      <alignment horizontal="center" vertical="center" wrapText="1"/>
      <protection locked="0"/>
    </xf>
    <xf numFmtId="0" fontId="2" fillId="4" borderId="42" xfId="2" applyFill="1" applyBorder="1" applyAlignment="1" applyProtection="1">
      <alignment horizontal="center" vertical="center" wrapText="1"/>
    </xf>
    <xf numFmtId="0" fontId="2" fillId="4" borderId="70" xfId="2" applyFill="1" applyBorder="1" applyAlignment="1" applyProtection="1">
      <alignment horizontal="left" vertical="top" wrapText="1"/>
    </xf>
    <xf numFmtId="0" fontId="2" fillId="4" borderId="71" xfId="2" applyFill="1" applyBorder="1" applyAlignment="1" applyProtection="1">
      <alignment horizontal="left" vertical="top" wrapText="1"/>
    </xf>
    <xf numFmtId="0" fontId="2" fillId="4" borderId="72" xfId="2" applyFill="1" applyBorder="1" applyAlignment="1" applyProtection="1">
      <alignment horizontal="left" vertical="top" wrapText="1"/>
    </xf>
    <xf numFmtId="0" fontId="20" fillId="4" borderId="0" xfId="0" applyFont="1" applyFill="1" applyAlignment="1" applyProtection="1">
      <alignment horizontal="left" vertical="top" wrapText="1"/>
      <protection locked="0"/>
    </xf>
    <xf numFmtId="4" fontId="2" fillId="4" borderId="30" xfId="2" applyNumberFormat="1" applyFill="1" applyBorder="1" applyAlignment="1" applyProtection="1">
      <alignment horizontal="left" vertical="top" wrapText="1"/>
      <protection locked="0"/>
    </xf>
    <xf numFmtId="4" fontId="2" fillId="4" borderId="31" xfId="2" applyNumberFormat="1" applyFill="1" applyBorder="1" applyAlignment="1" applyProtection="1">
      <alignment horizontal="left" vertical="top"/>
      <protection locked="0"/>
    </xf>
    <xf numFmtId="4" fontId="2" fillId="4" borderId="32" xfId="2" applyNumberFormat="1" applyFill="1" applyBorder="1" applyAlignment="1" applyProtection="1">
      <alignment horizontal="left" vertical="top"/>
      <protection locked="0"/>
    </xf>
    <xf numFmtId="4" fontId="2" fillId="4" borderId="30" xfId="2" applyNumberFormat="1" applyFont="1" applyFill="1" applyBorder="1" applyAlignment="1" applyProtection="1">
      <alignment horizontal="left" vertical="top" wrapText="1"/>
    </xf>
    <xf numFmtId="4" fontId="2" fillId="4" borderId="31" xfId="2" applyNumberFormat="1" applyFont="1" applyFill="1" applyBorder="1" applyAlignment="1" applyProtection="1">
      <alignment horizontal="left" vertical="top" wrapText="1"/>
    </xf>
    <xf numFmtId="0" fontId="2" fillId="4" borderId="42" xfId="2" applyFill="1" applyBorder="1" applyAlignment="1" applyProtection="1">
      <alignment horizontal="center" vertical="center" wrapText="1"/>
      <protection locked="0"/>
    </xf>
    <xf numFmtId="4" fontId="2" fillId="4" borderId="70" xfId="2" applyNumberFormat="1" applyFill="1" applyBorder="1" applyAlignment="1" applyProtection="1">
      <alignment horizontal="left" vertical="top" wrapText="1"/>
    </xf>
    <xf numFmtId="4" fontId="2" fillId="0" borderId="69" xfId="2" applyNumberFormat="1" applyFill="1" applyBorder="1" applyAlignment="1" applyProtection="1">
      <alignment horizontal="left" vertical="top" wrapText="1"/>
    </xf>
    <xf numFmtId="0" fontId="2" fillId="0" borderId="69" xfId="2" applyFill="1" applyBorder="1" applyAlignment="1" applyProtection="1">
      <alignment horizontal="left" vertical="top" wrapText="1"/>
    </xf>
    <xf numFmtId="0" fontId="2" fillId="4" borderId="69" xfId="2" applyFill="1" applyBorder="1" applyAlignment="1" applyProtection="1">
      <alignment horizontal="left" vertical="top" wrapText="1"/>
    </xf>
    <xf numFmtId="0" fontId="11" fillId="0" borderId="71" xfId="2" applyFont="1" applyFill="1" applyBorder="1" applyAlignment="1" applyProtection="1">
      <alignment horizontal="left" vertical="top" wrapText="1"/>
    </xf>
    <xf numFmtId="0" fontId="11" fillId="4" borderId="71" xfId="2" applyFont="1" applyFill="1" applyBorder="1" applyAlignment="1" applyProtection="1">
      <alignment horizontal="left" vertical="top" wrapText="1"/>
    </xf>
    <xf numFmtId="0" fontId="2" fillId="0" borderId="71" xfId="2" applyFill="1" applyBorder="1" applyAlignment="1" applyProtection="1">
      <alignment horizontal="left" vertical="top" wrapText="1"/>
    </xf>
    <xf numFmtId="0" fontId="2" fillId="0" borderId="72" xfId="2" applyFill="1" applyBorder="1" applyAlignment="1" applyProtection="1">
      <alignment horizontal="left" vertical="top" wrapText="1"/>
    </xf>
    <xf numFmtId="4" fontId="2" fillId="4" borderId="30" xfId="2" applyNumberFormat="1" applyFill="1" applyBorder="1" applyAlignment="1" applyProtection="1">
      <alignment horizontal="center" wrapText="1"/>
      <protection locked="0"/>
    </xf>
    <xf numFmtId="4" fontId="2" fillId="4" borderId="31" xfId="2" applyNumberFormat="1" applyFill="1" applyBorder="1" applyAlignment="1" applyProtection="1">
      <alignment horizontal="center" wrapText="1"/>
      <protection locked="0"/>
    </xf>
    <xf numFmtId="4" fontId="2" fillId="4" borderId="32" xfId="2" applyNumberFormat="1" applyFill="1" applyBorder="1" applyAlignment="1" applyProtection="1">
      <alignment horizontal="center" wrapText="1"/>
      <protection locked="0"/>
    </xf>
    <xf numFmtId="4" fontId="2" fillId="0" borderId="29" xfId="2" applyNumberFormat="1" applyFill="1" applyBorder="1" applyAlignment="1" applyProtection="1">
      <alignment horizontal="left" vertical="top"/>
      <protection locked="0"/>
    </xf>
    <xf numFmtId="4" fontId="2" fillId="4" borderId="29" xfId="2" applyNumberFormat="1" applyFill="1" applyBorder="1" applyAlignment="1" applyProtection="1">
      <alignment horizontal="left" vertical="top"/>
      <protection locked="0"/>
    </xf>
    <xf numFmtId="4" fontId="11" fillId="0" borderId="31" xfId="2" applyNumberFormat="1" applyFont="1" applyFill="1" applyBorder="1" applyAlignment="1" applyProtection="1">
      <alignment horizontal="left" vertical="top"/>
      <protection locked="0"/>
    </xf>
    <xf numFmtId="4" fontId="11" fillId="4" borderId="31" xfId="2" applyNumberFormat="1" applyFont="1" applyFill="1" applyBorder="1" applyAlignment="1" applyProtection="1">
      <alignment horizontal="left" vertical="top"/>
      <protection locked="0"/>
    </xf>
    <xf numFmtId="0" fontId="22" fillId="4" borderId="0" xfId="0" applyFont="1" applyFill="1" applyAlignment="1" applyProtection="1">
      <alignment horizontal="left" vertical="top" wrapText="1"/>
      <protection locked="0"/>
    </xf>
    <xf numFmtId="0" fontId="0" fillId="0" borderId="76" xfId="0" applyBorder="1" applyAlignment="1" applyProtection="1">
      <alignment horizontal="center" vertical="center" wrapText="1"/>
    </xf>
    <xf numFmtId="4" fontId="2" fillId="4" borderId="31" xfId="2" applyNumberFormat="1" applyFill="1" applyBorder="1" applyAlignment="1" applyProtection="1">
      <alignment horizontal="left" vertical="top" wrapText="1"/>
      <protection locked="0"/>
    </xf>
    <xf numFmtId="4" fontId="11" fillId="4" borderId="30" xfId="2" applyNumberFormat="1" applyFont="1" applyFill="1" applyBorder="1" applyAlignment="1" applyProtection="1">
      <alignment horizontal="left" vertical="top" wrapText="1"/>
      <protection locked="0"/>
    </xf>
    <xf numFmtId="4" fontId="11" fillId="4" borderId="30" xfId="2" applyNumberFormat="1" applyFont="1" applyFill="1" applyBorder="1" applyAlignment="1" applyProtection="1">
      <alignment horizontal="left" wrapText="1"/>
      <protection locked="0"/>
    </xf>
    <xf numFmtId="4" fontId="2" fillId="4" borderId="31" xfId="2" applyNumberFormat="1" applyFill="1" applyBorder="1" applyAlignment="1" applyProtection="1">
      <alignment horizontal="left" wrapText="1"/>
      <protection locked="0"/>
    </xf>
  </cellXfs>
  <cellStyles count="4">
    <cellStyle name="Calculation" xfId="3" builtinId="22"/>
    <cellStyle name="Comma" xfId="1" builtinId="3"/>
    <cellStyle name="Input" xfId="2"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9"/>
  <sheetViews>
    <sheetView topLeftCell="A34" zoomScale="80" zoomScaleNormal="80" workbookViewId="0">
      <selection activeCell="C62" sqref="C62"/>
    </sheetView>
  </sheetViews>
  <sheetFormatPr defaultColWidth="9.109375" defaultRowHeight="14.4" x14ac:dyDescent="0.3"/>
  <cols>
    <col min="1" max="1" width="56.5546875" style="2" customWidth="1"/>
    <col min="2" max="2" width="12.33203125" style="2" customWidth="1"/>
    <col min="3" max="5" width="21.109375" style="2" customWidth="1"/>
    <col min="6" max="13" width="14.88671875" style="2" customWidth="1"/>
    <col min="14" max="16384" width="9.109375" style="2"/>
  </cols>
  <sheetData>
    <row r="1" spans="1:13" ht="23.4" x14ac:dyDescent="0.45">
      <c r="A1" s="1" t="s">
        <v>0</v>
      </c>
      <c r="L1" s="3"/>
    </row>
    <row r="2" spans="1:13" ht="18" x14ac:dyDescent="0.35">
      <c r="A2" s="4"/>
      <c r="I2" s="5" t="s">
        <v>1</v>
      </c>
      <c r="J2" s="6">
        <v>41851</v>
      </c>
      <c r="L2" s="7" t="s">
        <v>2</v>
      </c>
      <c r="M2" s="8">
        <v>41737</v>
      </c>
    </row>
    <row r="3" spans="1:13" ht="15" thickBot="1" x14ac:dyDescent="0.35">
      <c r="A3" s="3"/>
    </row>
    <row r="4" spans="1:13" ht="15.75" customHeight="1" thickTop="1" x14ac:dyDescent="0.3">
      <c r="A4" s="9" t="s">
        <v>3</v>
      </c>
      <c r="B4" s="10"/>
      <c r="C4" s="11" t="s">
        <v>4</v>
      </c>
      <c r="D4" s="294" t="s">
        <v>5</v>
      </c>
      <c r="E4" s="294"/>
      <c r="F4" s="294"/>
      <c r="G4" s="294"/>
      <c r="H4" s="294"/>
      <c r="I4" s="294"/>
      <c r="J4" s="294"/>
      <c r="K4" s="294"/>
      <c r="L4" s="294"/>
      <c r="M4" s="295"/>
    </row>
    <row r="5" spans="1:13" ht="15.6" x14ac:dyDescent="0.3">
      <c r="A5" s="296" t="s">
        <v>6</v>
      </c>
      <c r="B5" s="297"/>
      <c r="C5" s="297"/>
      <c r="D5" s="12" t="s">
        <v>7</v>
      </c>
      <c r="E5" s="12"/>
      <c r="F5" s="13"/>
      <c r="G5" s="13"/>
      <c r="J5" s="14"/>
      <c r="K5" s="15" t="s">
        <v>8</v>
      </c>
      <c r="L5" s="16" t="s">
        <v>9</v>
      </c>
      <c r="M5" s="17"/>
    </row>
    <row r="6" spans="1:13" ht="15.6" x14ac:dyDescent="0.3">
      <c r="A6" s="296" t="s">
        <v>10</v>
      </c>
      <c r="B6" s="297"/>
      <c r="C6" s="297"/>
      <c r="D6" s="12" t="s">
        <v>11</v>
      </c>
      <c r="E6" s="12"/>
      <c r="F6" s="13"/>
      <c r="G6" s="13"/>
      <c r="I6" s="14"/>
      <c r="J6" s="14"/>
      <c r="K6" s="15" t="s">
        <v>8</v>
      </c>
      <c r="L6" s="16" t="s">
        <v>12</v>
      </c>
      <c r="M6" s="18"/>
    </row>
    <row r="7" spans="1:13" ht="15.6" x14ac:dyDescent="0.3">
      <c r="A7" s="298" t="s">
        <v>13</v>
      </c>
      <c r="B7" s="299"/>
      <c r="C7" s="299"/>
      <c r="D7" s="19">
        <v>100</v>
      </c>
      <c r="E7" s="19"/>
      <c r="F7" s="20"/>
      <c r="G7" s="20"/>
      <c r="H7" s="20"/>
      <c r="I7" s="14"/>
      <c r="J7" s="14"/>
      <c r="K7" s="15" t="s">
        <v>14</v>
      </c>
      <c r="L7" s="21">
        <v>20</v>
      </c>
      <c r="M7" s="18" t="s">
        <v>15</v>
      </c>
    </row>
    <row r="8" spans="1:13" ht="15.6" x14ac:dyDescent="0.3">
      <c r="A8" s="296" t="s">
        <v>16</v>
      </c>
      <c r="B8" s="297"/>
      <c r="C8" s="297"/>
      <c r="D8" s="22">
        <v>40664</v>
      </c>
      <c r="E8" s="22"/>
      <c r="F8" s="13"/>
      <c r="G8" s="13"/>
      <c r="H8" s="20"/>
      <c r="I8" s="14"/>
      <c r="J8" s="14"/>
      <c r="K8" s="23" t="s">
        <v>17</v>
      </c>
      <c r="L8" s="6">
        <v>48760</v>
      </c>
      <c r="M8" s="24"/>
    </row>
    <row r="9" spans="1:13" ht="16.2" thickBot="1" x14ac:dyDescent="0.35">
      <c r="A9" s="25"/>
      <c r="B9" s="26"/>
      <c r="C9" s="26" t="s">
        <v>18</v>
      </c>
      <c r="D9" s="27" t="s">
        <v>19</v>
      </c>
      <c r="E9" s="28">
        <v>41456</v>
      </c>
      <c r="F9" s="27" t="s">
        <v>20</v>
      </c>
      <c r="G9" s="28">
        <v>41820</v>
      </c>
      <c r="H9" s="29"/>
      <c r="I9" s="30"/>
      <c r="J9" s="30"/>
      <c r="K9" s="30"/>
      <c r="L9" s="26"/>
      <c r="M9" s="31"/>
    </row>
    <row r="10" spans="1:13" ht="10.5" customHeight="1" thickTop="1" x14ac:dyDescent="0.3">
      <c r="A10" s="15"/>
      <c r="B10" s="15"/>
      <c r="C10" s="15"/>
      <c r="D10" s="32"/>
      <c r="E10" s="32"/>
      <c r="G10" s="32"/>
      <c r="I10" s="14"/>
      <c r="J10" s="14"/>
      <c r="K10" s="14"/>
      <c r="L10" s="15"/>
      <c r="M10" s="20"/>
    </row>
    <row r="11" spans="1:13" ht="15.6" x14ac:dyDescent="0.3">
      <c r="A11" s="33" t="s">
        <v>21</v>
      </c>
      <c r="B11" s="34" t="s">
        <v>22</v>
      </c>
      <c r="C11" s="15"/>
      <c r="D11" s="20"/>
      <c r="E11" s="20"/>
      <c r="F11" s="20"/>
      <c r="G11" s="20"/>
      <c r="H11" s="20"/>
      <c r="I11" s="20"/>
      <c r="J11" s="20"/>
      <c r="K11" s="20"/>
      <c r="L11" s="20"/>
      <c r="M11" s="20"/>
    </row>
    <row r="12" spans="1:13" ht="15" customHeight="1" thickBot="1" x14ac:dyDescent="0.35">
      <c r="A12" s="26"/>
      <c r="B12" s="26"/>
    </row>
    <row r="13" spans="1:13" ht="41.25" customHeight="1" thickTop="1" thickBot="1" x14ac:dyDescent="0.35">
      <c r="A13" s="300" t="s">
        <v>23</v>
      </c>
      <c r="B13" s="302" t="s">
        <v>24</v>
      </c>
      <c r="C13" s="304" t="s">
        <v>25</v>
      </c>
      <c r="D13" s="305" t="s">
        <v>26</v>
      </c>
      <c r="E13" s="306" t="s">
        <v>27</v>
      </c>
      <c r="F13" s="35" t="s">
        <v>28</v>
      </c>
      <c r="G13" s="36" t="s">
        <v>29</v>
      </c>
      <c r="H13" s="37" t="s">
        <v>30</v>
      </c>
      <c r="I13" s="37" t="s">
        <v>31</v>
      </c>
      <c r="J13" s="37" t="s">
        <v>32</v>
      </c>
      <c r="K13" s="37" t="s">
        <v>33</v>
      </c>
      <c r="L13" s="38" t="s">
        <v>34</v>
      </c>
      <c r="M13" s="39" t="s">
        <v>35</v>
      </c>
    </row>
    <row r="14" spans="1:13" ht="36.75" customHeight="1" thickTop="1" thickBot="1" x14ac:dyDescent="0.35">
      <c r="A14" s="301"/>
      <c r="B14" s="303"/>
      <c r="C14" s="304"/>
      <c r="D14" s="305"/>
      <c r="E14" s="306"/>
      <c r="F14" s="40" t="s">
        <v>36</v>
      </c>
      <c r="G14" s="41" t="s">
        <v>37</v>
      </c>
      <c r="H14" s="42" t="s">
        <v>37</v>
      </c>
      <c r="I14" s="42" t="s">
        <v>37</v>
      </c>
      <c r="J14" s="42" t="s">
        <v>37</v>
      </c>
      <c r="K14" s="42" t="s">
        <v>37</v>
      </c>
      <c r="L14" s="43" t="s">
        <v>37</v>
      </c>
      <c r="M14" s="44" t="s">
        <v>37</v>
      </c>
    </row>
    <row r="15" spans="1:13" ht="43.5" customHeight="1" thickTop="1" x14ac:dyDescent="0.3">
      <c r="A15" s="45" t="s">
        <v>38</v>
      </c>
      <c r="B15" s="46" t="s">
        <v>39</v>
      </c>
      <c r="C15" s="47">
        <v>4760000</v>
      </c>
      <c r="D15" s="48">
        <v>4760000</v>
      </c>
      <c r="E15" s="49">
        <v>4760000</v>
      </c>
      <c r="F15" s="50">
        <v>0</v>
      </c>
      <c r="G15" s="51">
        <v>0</v>
      </c>
      <c r="H15" s="52"/>
      <c r="I15" s="52"/>
      <c r="J15" s="52"/>
      <c r="K15" s="52"/>
      <c r="L15" s="53"/>
      <c r="M15" s="54">
        <f>SUM(F15:L15)</f>
        <v>0</v>
      </c>
    </row>
    <row r="16" spans="1:13" ht="33" customHeight="1" thickBot="1" x14ac:dyDescent="0.35">
      <c r="A16" s="55" t="s">
        <v>40</v>
      </c>
      <c r="B16" s="307" t="s">
        <v>41</v>
      </c>
      <c r="C16" s="308"/>
      <c r="D16" s="308"/>
      <c r="E16" s="308"/>
      <c r="F16" s="308"/>
      <c r="G16" s="308"/>
      <c r="H16" s="308"/>
      <c r="I16" s="308"/>
      <c r="J16" s="308"/>
      <c r="K16" s="308"/>
      <c r="L16" s="308"/>
      <c r="M16" s="309"/>
    </row>
    <row r="17" spans="1:13" ht="19.5" customHeight="1" thickBot="1" x14ac:dyDescent="0.35">
      <c r="A17" s="56" t="s">
        <v>42</v>
      </c>
      <c r="B17" s="57"/>
      <c r="C17" s="58">
        <f>+$D$7+C18</f>
        <v>886.78</v>
      </c>
      <c r="D17" s="58">
        <f t="shared" ref="D17:F17" si="0">+$D$7+D18</f>
        <v>375</v>
      </c>
      <c r="E17" s="58">
        <f t="shared" si="0"/>
        <v>375</v>
      </c>
      <c r="F17" s="59">
        <f t="shared" si="0"/>
        <v>100</v>
      </c>
      <c r="G17" s="60">
        <f>F17+G18</f>
        <v>100</v>
      </c>
      <c r="H17" s="61">
        <f t="shared" ref="H17:L17" si="1">G17+H18</f>
        <v>100</v>
      </c>
      <c r="I17" s="61">
        <f t="shared" si="1"/>
        <v>100</v>
      </c>
      <c r="J17" s="61">
        <f t="shared" si="1"/>
        <v>100</v>
      </c>
      <c r="K17" s="61">
        <f t="shared" si="1"/>
        <v>100</v>
      </c>
      <c r="L17" s="62">
        <f t="shared" si="1"/>
        <v>100</v>
      </c>
      <c r="M17" s="58">
        <f>L17</f>
        <v>100</v>
      </c>
    </row>
    <row r="18" spans="1:13" ht="20.25" customHeight="1" thickTop="1" thickBot="1" x14ac:dyDescent="0.35">
      <c r="A18" s="63" t="s">
        <v>43</v>
      </c>
      <c r="B18" s="310" t="s">
        <v>44</v>
      </c>
      <c r="C18" s="64">
        <v>786.78</v>
      </c>
      <c r="D18" s="64">
        <f t="shared" ref="D18:L18" si="2">SUM(D19:D24)</f>
        <v>275</v>
      </c>
      <c r="E18" s="64">
        <f t="shared" si="2"/>
        <v>275</v>
      </c>
      <c r="F18" s="65">
        <f t="shared" si="2"/>
        <v>0</v>
      </c>
      <c r="G18" s="66">
        <f t="shared" si="2"/>
        <v>0</v>
      </c>
      <c r="H18" s="67">
        <f t="shared" si="2"/>
        <v>0</v>
      </c>
      <c r="I18" s="67">
        <f t="shared" si="2"/>
        <v>0</v>
      </c>
      <c r="J18" s="67">
        <f t="shared" si="2"/>
        <v>0</v>
      </c>
      <c r="K18" s="67">
        <f t="shared" si="2"/>
        <v>0</v>
      </c>
      <c r="L18" s="68">
        <f t="shared" si="2"/>
        <v>0</v>
      </c>
      <c r="M18" s="64">
        <f>SUM(F18:L18)</f>
        <v>0</v>
      </c>
    </row>
    <row r="19" spans="1:13" x14ac:dyDescent="0.3">
      <c r="A19" s="69" t="s">
        <v>45</v>
      </c>
      <c r="B19" s="310"/>
      <c r="C19" s="70"/>
      <c r="D19" s="71">
        <v>45</v>
      </c>
      <c r="E19" s="72">
        <v>45</v>
      </c>
      <c r="F19" s="73">
        <v>0</v>
      </c>
      <c r="G19" s="74">
        <v>0</v>
      </c>
      <c r="H19" s="75"/>
      <c r="I19" s="75"/>
      <c r="J19" s="75"/>
      <c r="K19" s="75"/>
      <c r="L19" s="76"/>
      <c r="M19" s="71">
        <f>SUM(F19:L19)</f>
        <v>0</v>
      </c>
    </row>
    <row r="20" spans="1:13" x14ac:dyDescent="0.3">
      <c r="A20" s="77" t="s">
        <v>46</v>
      </c>
      <c r="B20" s="310"/>
      <c r="C20" s="78"/>
      <c r="D20" s="79">
        <v>90</v>
      </c>
      <c r="E20" s="80">
        <v>90</v>
      </c>
      <c r="F20" s="81">
        <v>0</v>
      </c>
      <c r="G20" s="82">
        <v>0</v>
      </c>
      <c r="H20" s="83"/>
      <c r="I20" s="83"/>
      <c r="J20" s="83"/>
      <c r="K20" s="83"/>
      <c r="L20" s="84"/>
      <c r="M20" s="71">
        <f t="shared" ref="M20:M24" si="3">SUM(F20:L20)</f>
        <v>0</v>
      </c>
    </row>
    <row r="21" spans="1:13" x14ac:dyDescent="0.3">
      <c r="A21" s="85" t="s">
        <v>47</v>
      </c>
      <c r="B21" s="310"/>
      <c r="C21" s="78"/>
      <c r="D21" s="79">
        <v>10</v>
      </c>
      <c r="E21" s="80">
        <v>10</v>
      </c>
      <c r="F21" s="81">
        <v>0</v>
      </c>
      <c r="G21" s="82">
        <v>0</v>
      </c>
      <c r="H21" s="83"/>
      <c r="I21" s="83"/>
      <c r="J21" s="83"/>
      <c r="K21" s="83"/>
      <c r="L21" s="84"/>
      <c r="M21" s="71">
        <f t="shared" si="3"/>
        <v>0</v>
      </c>
    </row>
    <row r="22" spans="1:13" x14ac:dyDescent="0.3">
      <c r="A22" s="85" t="s">
        <v>48</v>
      </c>
      <c r="B22" s="310"/>
      <c r="C22" s="78"/>
      <c r="D22" s="79"/>
      <c r="E22" s="80"/>
      <c r="F22" s="81"/>
      <c r="G22" s="82"/>
      <c r="H22" s="83"/>
      <c r="I22" s="83"/>
      <c r="J22" s="83"/>
      <c r="K22" s="83"/>
      <c r="L22" s="84"/>
      <c r="M22" s="71">
        <f t="shared" si="3"/>
        <v>0</v>
      </c>
    </row>
    <row r="23" spans="1:13" x14ac:dyDescent="0.3">
      <c r="A23" s="85" t="s">
        <v>49</v>
      </c>
      <c r="B23" s="310"/>
      <c r="C23" s="78"/>
      <c r="D23" s="79">
        <v>130</v>
      </c>
      <c r="E23" s="80">
        <v>130</v>
      </c>
      <c r="F23" s="81">
        <v>0</v>
      </c>
      <c r="G23" s="82">
        <v>0</v>
      </c>
      <c r="H23" s="83"/>
      <c r="I23" s="83"/>
      <c r="J23" s="83"/>
      <c r="K23" s="83"/>
      <c r="L23" s="84"/>
      <c r="M23" s="71">
        <f t="shared" si="3"/>
        <v>0</v>
      </c>
    </row>
    <row r="24" spans="1:13" ht="15" thickBot="1" x14ac:dyDescent="0.35">
      <c r="A24" s="86" t="s">
        <v>50</v>
      </c>
      <c r="B24" s="310"/>
      <c r="C24" s="87"/>
      <c r="D24" s="88"/>
      <c r="E24" s="89"/>
      <c r="F24" s="90"/>
      <c r="G24" s="91"/>
      <c r="H24" s="92"/>
      <c r="I24" s="92"/>
      <c r="J24" s="92"/>
      <c r="K24" s="92"/>
      <c r="L24" s="93"/>
      <c r="M24" s="94">
        <f t="shared" si="3"/>
        <v>0</v>
      </c>
    </row>
    <row r="25" spans="1:13" ht="17.25" customHeight="1" x14ac:dyDescent="0.3">
      <c r="A25" s="86" t="s">
        <v>51</v>
      </c>
      <c r="B25" s="95" t="s">
        <v>52</v>
      </c>
      <c r="C25" s="96"/>
      <c r="D25" s="97" t="s">
        <v>53</v>
      </c>
      <c r="E25" s="98" t="s">
        <v>53</v>
      </c>
      <c r="F25" s="99" t="s">
        <v>54</v>
      </c>
      <c r="G25" s="100" t="s">
        <v>54</v>
      </c>
      <c r="H25" s="101"/>
      <c r="I25" s="101"/>
      <c r="J25" s="101"/>
      <c r="K25" s="101"/>
      <c r="L25" s="102"/>
      <c r="M25" s="103"/>
    </row>
    <row r="26" spans="1:13" ht="33.75" customHeight="1" thickBot="1" x14ac:dyDescent="0.35">
      <c r="A26" s="104" t="s">
        <v>55</v>
      </c>
      <c r="B26" s="311" t="s">
        <v>56</v>
      </c>
      <c r="C26" s="312"/>
      <c r="D26" s="312"/>
      <c r="E26" s="313"/>
      <c r="F26" s="105" t="s">
        <v>57</v>
      </c>
      <c r="G26" s="106"/>
      <c r="H26" s="106"/>
      <c r="I26" s="106"/>
      <c r="J26" s="106"/>
      <c r="K26" s="106"/>
      <c r="L26" s="106"/>
      <c r="M26" s="107"/>
    </row>
    <row r="27" spans="1:13" ht="17.25" customHeight="1" x14ac:dyDescent="0.3">
      <c r="A27" s="108" t="s">
        <v>58</v>
      </c>
      <c r="B27" s="314" t="s">
        <v>59</v>
      </c>
      <c r="C27" s="109">
        <f>SUM(C28:C32)</f>
        <v>100</v>
      </c>
      <c r="D27" s="109">
        <f>SUM(D28:D32)</f>
        <v>100</v>
      </c>
      <c r="E27" s="109">
        <f>SUM(E28:E32)</f>
        <v>100</v>
      </c>
      <c r="F27" s="110">
        <f t="shared" ref="F27:M27" si="4">SUM(F28:F32)</f>
        <v>0</v>
      </c>
      <c r="G27" s="111">
        <f t="shared" si="4"/>
        <v>0</v>
      </c>
      <c r="H27" s="112">
        <f t="shared" si="4"/>
        <v>0</v>
      </c>
      <c r="I27" s="112">
        <f t="shared" si="4"/>
        <v>0</v>
      </c>
      <c r="J27" s="112">
        <f t="shared" si="4"/>
        <v>0</v>
      </c>
      <c r="K27" s="112">
        <f t="shared" si="4"/>
        <v>0</v>
      </c>
      <c r="L27" s="113">
        <f t="shared" si="4"/>
        <v>0</v>
      </c>
      <c r="M27" s="109">
        <f t="shared" si="4"/>
        <v>0</v>
      </c>
    </row>
    <row r="28" spans="1:13" ht="17.25" customHeight="1" x14ac:dyDescent="0.3">
      <c r="A28" s="114" t="s">
        <v>60</v>
      </c>
      <c r="B28" s="310"/>
      <c r="C28" s="115">
        <v>100</v>
      </c>
      <c r="D28" s="115">
        <v>100</v>
      </c>
      <c r="E28" s="116">
        <v>100</v>
      </c>
      <c r="F28" s="117">
        <v>0</v>
      </c>
      <c r="G28" s="118">
        <v>0</v>
      </c>
      <c r="H28" s="119"/>
      <c r="I28" s="119"/>
      <c r="J28" s="119"/>
      <c r="K28" s="119"/>
      <c r="L28" s="120"/>
      <c r="M28" s="121">
        <f>IF(D28="","",SUM(F28:L28))</f>
        <v>0</v>
      </c>
    </row>
    <row r="29" spans="1:13" ht="17.25" customHeight="1" x14ac:dyDescent="0.3">
      <c r="A29" s="114" t="s">
        <v>61</v>
      </c>
      <c r="B29" s="310"/>
      <c r="C29" s="115"/>
      <c r="D29" s="115"/>
      <c r="E29" s="116"/>
      <c r="F29" s="117"/>
      <c r="G29" s="118"/>
      <c r="H29" s="119"/>
      <c r="I29" s="119"/>
      <c r="J29" s="119"/>
      <c r="K29" s="119"/>
      <c r="L29" s="120"/>
      <c r="M29" s="121" t="str">
        <f t="shared" ref="M29:M32" si="5">IF(D29="","",SUM(F29:L29))</f>
        <v/>
      </c>
    </row>
    <row r="30" spans="1:13" ht="17.25" customHeight="1" x14ac:dyDescent="0.3">
      <c r="A30" s="114" t="s">
        <v>62</v>
      </c>
      <c r="B30" s="310"/>
      <c r="C30" s="115"/>
      <c r="D30" s="115"/>
      <c r="E30" s="116"/>
      <c r="F30" s="117"/>
      <c r="G30" s="118"/>
      <c r="H30" s="119"/>
      <c r="I30" s="119"/>
      <c r="J30" s="119"/>
      <c r="K30" s="119"/>
      <c r="L30" s="120"/>
      <c r="M30" s="121" t="str">
        <f t="shared" si="5"/>
        <v/>
      </c>
    </row>
    <row r="31" spans="1:13" ht="17.25" customHeight="1" x14ac:dyDescent="0.3">
      <c r="A31" s="114" t="s">
        <v>63</v>
      </c>
      <c r="B31" s="310"/>
      <c r="C31" s="115"/>
      <c r="D31" s="115"/>
      <c r="E31" s="116"/>
      <c r="F31" s="117"/>
      <c r="G31" s="118"/>
      <c r="H31" s="119"/>
      <c r="I31" s="119"/>
      <c r="J31" s="119"/>
      <c r="K31" s="119"/>
      <c r="L31" s="120"/>
      <c r="M31" s="121" t="str">
        <f t="shared" si="5"/>
        <v/>
      </c>
    </row>
    <row r="32" spans="1:13" ht="16.5" customHeight="1" x14ac:dyDescent="0.3">
      <c r="A32" s="122" t="s">
        <v>64</v>
      </c>
      <c r="B32" s="315"/>
      <c r="C32" s="115"/>
      <c r="D32" s="115"/>
      <c r="E32" s="116"/>
      <c r="F32" s="117"/>
      <c r="G32" s="118"/>
      <c r="H32" s="119"/>
      <c r="I32" s="119"/>
      <c r="J32" s="119"/>
      <c r="K32" s="119"/>
      <c r="L32" s="120"/>
      <c r="M32" s="121" t="str">
        <f t="shared" si="5"/>
        <v/>
      </c>
    </row>
    <row r="33" spans="1:13" ht="16.5" customHeight="1" thickBot="1" x14ac:dyDescent="0.35">
      <c r="A33" s="123" t="s">
        <v>65</v>
      </c>
      <c r="B33" s="124"/>
      <c r="C33" s="125"/>
      <c r="D33" s="125"/>
      <c r="E33" s="125"/>
      <c r="F33" s="125"/>
      <c r="G33" s="125"/>
      <c r="H33" s="125"/>
      <c r="I33" s="125"/>
      <c r="J33" s="125"/>
      <c r="K33" s="125"/>
      <c r="L33" s="125"/>
      <c r="M33" s="126"/>
    </row>
    <row r="34" spans="1:13" ht="28.8" x14ac:dyDescent="0.3">
      <c r="A34" s="108" t="s">
        <v>66</v>
      </c>
      <c r="B34" s="316" t="s">
        <v>67</v>
      </c>
      <c r="C34" s="127" t="s">
        <v>68</v>
      </c>
      <c r="D34" s="127" t="s">
        <v>68</v>
      </c>
      <c r="E34" s="127" t="s">
        <v>68</v>
      </c>
      <c r="F34" s="128" t="str">
        <f>IF($C34="n.a.","n.a.",F35+F36)</f>
        <v>n.a.</v>
      </c>
      <c r="G34" s="129" t="str">
        <f t="shared" ref="G34:M34" si="6">IF($C34="n.a.","n.a.",G35+G36)</f>
        <v>n.a.</v>
      </c>
      <c r="H34" s="130" t="str">
        <f t="shared" si="6"/>
        <v>n.a.</v>
      </c>
      <c r="I34" s="130" t="str">
        <f t="shared" si="6"/>
        <v>n.a.</v>
      </c>
      <c r="J34" s="130" t="str">
        <f t="shared" si="6"/>
        <v>n.a.</v>
      </c>
      <c r="K34" s="130" t="str">
        <f t="shared" si="6"/>
        <v>n.a.</v>
      </c>
      <c r="L34" s="131" t="str">
        <f t="shared" si="6"/>
        <v>n.a.</v>
      </c>
      <c r="M34" s="127" t="str">
        <f t="shared" si="6"/>
        <v>n.a.</v>
      </c>
    </row>
    <row r="35" spans="1:13" ht="15" customHeight="1" x14ac:dyDescent="0.3">
      <c r="A35" s="85" t="s">
        <v>69</v>
      </c>
      <c r="B35" s="317"/>
      <c r="C35" s="132"/>
      <c r="D35" s="132"/>
      <c r="E35" s="133"/>
      <c r="F35" s="134"/>
      <c r="G35" s="135"/>
      <c r="H35" s="136"/>
      <c r="I35" s="136"/>
      <c r="J35" s="136"/>
      <c r="K35" s="136"/>
      <c r="L35" s="137"/>
      <c r="M35" s="132" t="str">
        <f>IF($C$34="n.a.","",SUM(F35:L35))</f>
        <v/>
      </c>
    </row>
    <row r="36" spans="1:13" ht="15.75" customHeight="1" x14ac:dyDescent="0.3">
      <c r="A36" s="85" t="s">
        <v>70</v>
      </c>
      <c r="B36" s="317"/>
      <c r="C36" s="132"/>
      <c r="D36" s="132"/>
      <c r="E36" s="133"/>
      <c r="F36" s="138"/>
      <c r="G36" s="139"/>
      <c r="H36" s="140"/>
      <c r="I36" s="140"/>
      <c r="J36" s="140"/>
      <c r="K36" s="140"/>
      <c r="L36" s="141"/>
      <c r="M36" s="132" t="str">
        <f>IF($C$34="n.a.","",SUM(F36:L36))</f>
        <v/>
      </c>
    </row>
    <row r="37" spans="1:13" s="142" customFormat="1" ht="34.5" customHeight="1" thickBot="1" x14ac:dyDescent="0.35">
      <c r="A37" s="123" t="s">
        <v>71</v>
      </c>
      <c r="B37" s="291"/>
      <c r="C37" s="292"/>
      <c r="D37" s="292"/>
      <c r="E37" s="292"/>
      <c r="F37" s="292"/>
      <c r="G37" s="292"/>
      <c r="H37" s="292"/>
      <c r="I37" s="292"/>
      <c r="J37" s="292"/>
      <c r="K37" s="292"/>
      <c r="L37" s="292"/>
      <c r="M37" s="293"/>
    </row>
    <row r="38" spans="1:13" s="142" customFormat="1" ht="35.25" customHeight="1" x14ac:dyDescent="0.3">
      <c r="A38" s="108" t="s">
        <v>72</v>
      </c>
      <c r="B38" s="143" t="s">
        <v>73</v>
      </c>
      <c r="C38" s="144" t="s">
        <v>68</v>
      </c>
      <c r="D38" s="144" t="s">
        <v>68</v>
      </c>
      <c r="E38" s="145" t="s">
        <v>68</v>
      </c>
      <c r="F38" s="146" t="str">
        <f>IF($C38="n.a.","n.a.","")</f>
        <v>n.a.</v>
      </c>
      <c r="G38" s="147" t="str">
        <f t="shared" ref="G38:L38" si="7">IF($C38="n.a.","n.a.","")</f>
        <v>n.a.</v>
      </c>
      <c r="H38" s="148" t="str">
        <f t="shared" si="7"/>
        <v>n.a.</v>
      </c>
      <c r="I38" s="148" t="str">
        <f t="shared" si="7"/>
        <v>n.a.</v>
      </c>
      <c r="J38" s="148" t="str">
        <f t="shared" si="7"/>
        <v>n.a.</v>
      </c>
      <c r="K38" s="148" t="str">
        <f t="shared" si="7"/>
        <v>n.a.</v>
      </c>
      <c r="L38" s="148" t="str">
        <f t="shared" si="7"/>
        <v>n.a.</v>
      </c>
      <c r="M38" s="149" t="str">
        <f>IF(C38="n.a.","n.a.",SUM(F38:L38))</f>
        <v>n.a.</v>
      </c>
    </row>
    <row r="39" spans="1:13" s="142" customFormat="1" ht="16.5" customHeight="1" thickBot="1" x14ac:dyDescent="0.35">
      <c r="A39" s="69" t="s">
        <v>74</v>
      </c>
      <c r="B39" s="150"/>
      <c r="C39" s="151"/>
      <c r="D39" s="151"/>
      <c r="E39" s="151"/>
      <c r="F39" s="319"/>
      <c r="G39" s="319"/>
      <c r="H39" s="151"/>
      <c r="I39" s="151"/>
      <c r="J39" s="151"/>
      <c r="K39" s="151"/>
      <c r="L39" s="151"/>
      <c r="M39" s="152"/>
    </row>
    <row r="40" spans="1:13" ht="44.25" customHeight="1" x14ac:dyDescent="0.3">
      <c r="A40" s="320" t="s">
        <v>75</v>
      </c>
      <c r="B40" s="321"/>
      <c r="C40" s="321"/>
      <c r="D40" s="321"/>
      <c r="E40" s="321"/>
      <c r="F40" s="321"/>
      <c r="G40" s="321"/>
      <c r="H40" s="321"/>
      <c r="I40" s="321"/>
      <c r="J40" s="321"/>
      <c r="K40" s="321"/>
      <c r="L40" s="321"/>
      <c r="M40" s="322"/>
    </row>
    <row r="41" spans="1:13" ht="16.5" customHeight="1" x14ac:dyDescent="0.3">
      <c r="A41" s="122" t="s">
        <v>76</v>
      </c>
      <c r="B41" s="323" t="s">
        <v>67</v>
      </c>
      <c r="C41" s="153">
        <v>140</v>
      </c>
      <c r="D41" s="153">
        <v>140</v>
      </c>
      <c r="E41" s="154">
        <v>140</v>
      </c>
      <c r="F41" s="155">
        <v>0</v>
      </c>
      <c r="G41" s="156">
        <v>0</v>
      </c>
      <c r="H41" s="157"/>
      <c r="I41" s="157"/>
      <c r="J41" s="157"/>
      <c r="K41" s="157"/>
      <c r="L41" s="157"/>
      <c r="M41" s="158">
        <f>SUM(F41:L41)</f>
        <v>0</v>
      </c>
    </row>
    <row r="42" spans="1:13" ht="16.5" customHeight="1" x14ac:dyDescent="0.3">
      <c r="A42" s="122" t="s">
        <v>77</v>
      </c>
      <c r="B42" s="324"/>
      <c r="C42" s="153">
        <v>1371</v>
      </c>
      <c r="D42" s="153">
        <v>1371</v>
      </c>
      <c r="E42" s="159">
        <v>1371</v>
      </c>
      <c r="F42" s="160">
        <v>0</v>
      </c>
      <c r="G42" s="161">
        <v>0</v>
      </c>
      <c r="H42" s="162"/>
      <c r="I42" s="162"/>
      <c r="J42" s="162"/>
      <c r="K42" s="162"/>
      <c r="L42" s="162"/>
      <c r="M42" s="163">
        <f>SUM(F42:L42)</f>
        <v>0</v>
      </c>
    </row>
    <row r="43" spans="1:13" ht="16.5" customHeight="1" x14ac:dyDescent="0.3">
      <c r="A43" s="164" t="s">
        <v>78</v>
      </c>
      <c r="B43" s="325"/>
      <c r="C43" s="153">
        <v>10</v>
      </c>
      <c r="D43" s="153">
        <v>10</v>
      </c>
      <c r="E43" s="165"/>
      <c r="F43" s="160">
        <v>0</v>
      </c>
      <c r="G43" s="166"/>
      <c r="H43" s="162"/>
      <c r="I43" s="162"/>
      <c r="J43" s="162"/>
      <c r="K43" s="162"/>
      <c r="L43" s="162"/>
      <c r="M43" s="163"/>
    </row>
    <row r="44" spans="1:13" ht="36" customHeight="1" thickBot="1" x14ac:dyDescent="0.35">
      <c r="A44" s="167" t="s">
        <v>79</v>
      </c>
      <c r="B44" s="326" t="s">
        <v>80</v>
      </c>
      <c r="C44" s="327"/>
      <c r="D44" s="327"/>
      <c r="E44" s="327"/>
      <c r="F44" s="327"/>
      <c r="G44" s="327"/>
      <c r="H44" s="327"/>
      <c r="I44" s="327"/>
      <c r="J44" s="327"/>
      <c r="K44" s="327"/>
      <c r="L44" s="327"/>
      <c r="M44" s="328"/>
    </row>
    <row r="45" spans="1:13" ht="3" customHeight="1" thickTop="1" x14ac:dyDescent="0.3">
      <c r="A45" s="168"/>
      <c r="B45" s="168"/>
      <c r="D45" s="169"/>
      <c r="E45" s="169"/>
      <c r="F45" s="169"/>
      <c r="G45" s="169"/>
      <c r="H45" s="169"/>
      <c r="I45" s="169"/>
      <c r="J45" s="169"/>
      <c r="K45" s="169"/>
      <c r="L45" s="169"/>
      <c r="M45" s="169"/>
    </row>
    <row r="46" spans="1:13" hidden="1" x14ac:dyDescent="0.3"/>
    <row r="47" spans="1:13" hidden="1" x14ac:dyDescent="0.3">
      <c r="A47" s="170"/>
      <c r="B47" s="170"/>
      <c r="C47" s="170"/>
      <c r="D47" s="170"/>
      <c r="E47" s="170"/>
      <c r="F47" s="171"/>
      <c r="G47" s="171"/>
      <c r="H47" s="171"/>
      <c r="I47" s="171"/>
      <c r="J47" s="171"/>
      <c r="K47" s="171"/>
      <c r="L47" s="171"/>
      <c r="M47" s="171"/>
    </row>
    <row r="48" spans="1:13" hidden="1" x14ac:dyDescent="0.3">
      <c r="A48" s="172"/>
      <c r="B48" s="172"/>
      <c r="C48" s="172"/>
      <c r="D48" s="172"/>
      <c r="E48" s="172"/>
      <c r="F48" s="172"/>
      <c r="G48" s="172"/>
      <c r="H48" s="172"/>
      <c r="I48" s="172"/>
      <c r="J48" s="172"/>
      <c r="K48" s="172"/>
      <c r="L48" s="172"/>
      <c r="M48" s="172"/>
    </row>
    <row r="49" spans="1:13" hidden="1" x14ac:dyDescent="0.3"/>
    <row r="50" spans="1:13" hidden="1" x14ac:dyDescent="0.3"/>
    <row r="51" spans="1:13" hidden="1" x14ac:dyDescent="0.3"/>
    <row r="52" spans="1:13" x14ac:dyDescent="0.3">
      <c r="A52" s="173" t="s">
        <v>81</v>
      </c>
    </row>
    <row r="53" spans="1:13" s="174" customFormat="1" ht="15.6" x14ac:dyDescent="0.3">
      <c r="A53" s="329" t="s">
        <v>82</v>
      </c>
      <c r="B53" s="329"/>
      <c r="C53" s="329"/>
      <c r="D53" s="329"/>
      <c r="E53" s="329"/>
      <c r="F53" s="329"/>
      <c r="G53" s="329"/>
      <c r="H53" s="329"/>
      <c r="I53" s="329"/>
      <c r="J53" s="329"/>
      <c r="K53" s="329"/>
      <c r="L53" s="329"/>
      <c r="M53" s="329"/>
    </row>
    <row r="55" spans="1:13" ht="30" customHeight="1" x14ac:dyDescent="0.3">
      <c r="A55" s="318" t="s">
        <v>83</v>
      </c>
      <c r="B55" s="318"/>
      <c r="C55" s="318"/>
      <c r="D55" s="318"/>
      <c r="E55" s="318"/>
      <c r="F55" s="318"/>
      <c r="G55" s="318"/>
      <c r="H55" s="318"/>
      <c r="I55" s="318"/>
      <c r="J55" s="318"/>
      <c r="K55" s="318"/>
      <c r="L55" s="318"/>
      <c r="M55" s="318"/>
    </row>
    <row r="57" spans="1:13" ht="30.75" customHeight="1" x14ac:dyDescent="0.3">
      <c r="A57" s="318" t="s">
        <v>84</v>
      </c>
      <c r="B57" s="318"/>
      <c r="C57" s="318"/>
      <c r="D57" s="318"/>
      <c r="E57" s="318"/>
      <c r="F57" s="318"/>
      <c r="G57" s="318"/>
      <c r="H57" s="318"/>
      <c r="I57" s="318"/>
      <c r="J57" s="318"/>
      <c r="K57" s="318"/>
      <c r="L57" s="318"/>
      <c r="M57" s="318"/>
    </row>
    <row r="59" spans="1:13" x14ac:dyDescent="0.3">
      <c r="A59" s="175"/>
      <c r="B59" s="175"/>
      <c r="C59" s="175"/>
      <c r="D59" s="175"/>
      <c r="E59" s="175"/>
      <c r="F59" s="175"/>
      <c r="G59" s="175"/>
      <c r="H59" s="175"/>
      <c r="I59" s="175"/>
      <c r="J59" s="175"/>
      <c r="K59" s="175"/>
      <c r="L59" s="175"/>
      <c r="M59" s="175"/>
    </row>
  </sheetData>
  <mergeCells count="23">
    <mergeCell ref="A57:M57"/>
    <mergeCell ref="F39:G39"/>
    <mergeCell ref="A40:M40"/>
    <mergeCell ref="B41:B43"/>
    <mergeCell ref="B44:M44"/>
    <mergeCell ref="A53:M53"/>
    <mergeCell ref="A55:M55"/>
    <mergeCell ref="B37:M37"/>
    <mergeCell ref="D4:M4"/>
    <mergeCell ref="A5:C5"/>
    <mergeCell ref="A6:C6"/>
    <mergeCell ref="A7:C7"/>
    <mergeCell ref="A8:C8"/>
    <mergeCell ref="A13:A14"/>
    <mergeCell ref="B13:B14"/>
    <mergeCell ref="C13:C14"/>
    <mergeCell ref="D13:D14"/>
    <mergeCell ref="E13:E14"/>
    <mergeCell ref="B16:M16"/>
    <mergeCell ref="B18:B24"/>
    <mergeCell ref="B26:E26"/>
    <mergeCell ref="B27:B32"/>
    <mergeCell ref="B34:B36"/>
  </mergeCells>
  <dataValidations count="1">
    <dataValidation operator="greaterThan" allowBlank="1" showInputMessage="1" showErrorMessage="1" sqref="B44 A15:A45 B45:M45 H39:M39 F39 F40:M43 B15:B18 C39:E43 C38 B39:B42 B25:B34 C27:M33 D25:E25 F15:M26 C15:E24"/>
  </dataValidations>
  <pageMargins left="0.5" right="0.25" top="0.25" bottom="0.25" header="0" footer="0"/>
  <pageSetup scale="5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9"/>
  <sheetViews>
    <sheetView topLeftCell="A31" zoomScale="80" zoomScaleNormal="80" workbookViewId="0">
      <selection activeCell="A59" sqref="A59"/>
    </sheetView>
  </sheetViews>
  <sheetFormatPr defaultColWidth="9.109375" defaultRowHeight="14.4" x14ac:dyDescent="0.3"/>
  <cols>
    <col min="1" max="1" width="56.5546875" style="2" customWidth="1"/>
    <col min="2" max="2" width="12.33203125" style="2" customWidth="1"/>
    <col min="3" max="5" width="21.109375" style="2" customWidth="1"/>
    <col min="6" max="13" width="14.88671875" style="2" customWidth="1"/>
    <col min="14" max="16384" width="9.109375" style="2"/>
  </cols>
  <sheetData>
    <row r="1" spans="1:13" ht="23.4" x14ac:dyDescent="0.45">
      <c r="A1" s="1" t="s">
        <v>0</v>
      </c>
      <c r="L1" s="3"/>
    </row>
    <row r="2" spans="1:13" ht="18" x14ac:dyDescent="0.35">
      <c r="A2" s="4"/>
      <c r="I2" s="5" t="s">
        <v>1</v>
      </c>
      <c r="J2" s="6">
        <v>41851</v>
      </c>
      <c r="L2" s="7" t="s">
        <v>2</v>
      </c>
      <c r="M2" s="8">
        <v>41737</v>
      </c>
    </row>
    <row r="3" spans="1:13" ht="15" thickBot="1" x14ac:dyDescent="0.35">
      <c r="A3" s="3"/>
    </row>
    <row r="4" spans="1:13" ht="15.75" customHeight="1" thickTop="1" x14ac:dyDescent="0.3">
      <c r="A4" s="9" t="s">
        <v>3</v>
      </c>
      <c r="B4" s="10"/>
      <c r="C4" s="11" t="s">
        <v>4</v>
      </c>
      <c r="D4" s="294" t="s">
        <v>85</v>
      </c>
      <c r="E4" s="294"/>
      <c r="F4" s="294"/>
      <c r="G4" s="294"/>
      <c r="H4" s="294"/>
      <c r="I4" s="294"/>
      <c r="J4" s="294"/>
      <c r="K4" s="294"/>
      <c r="L4" s="294"/>
      <c r="M4" s="295"/>
    </row>
    <row r="5" spans="1:13" ht="15.6" x14ac:dyDescent="0.3">
      <c r="A5" s="296" t="s">
        <v>6</v>
      </c>
      <c r="B5" s="297"/>
      <c r="C5" s="297"/>
      <c r="D5" s="12" t="s">
        <v>7</v>
      </c>
      <c r="E5" s="12"/>
      <c r="F5" s="13"/>
      <c r="G5" s="13"/>
      <c r="J5" s="14"/>
      <c r="K5" s="15" t="s">
        <v>8</v>
      </c>
      <c r="L5" s="16" t="s">
        <v>86</v>
      </c>
      <c r="M5" s="17"/>
    </row>
    <row r="6" spans="1:13" ht="15.6" x14ac:dyDescent="0.3">
      <c r="A6" s="296" t="s">
        <v>10</v>
      </c>
      <c r="B6" s="297"/>
      <c r="C6" s="297"/>
      <c r="D6" s="12" t="s">
        <v>11</v>
      </c>
      <c r="E6" s="12"/>
      <c r="F6" s="13"/>
      <c r="G6" s="13"/>
      <c r="I6" s="14"/>
      <c r="J6" s="14"/>
      <c r="K6" s="15" t="s">
        <v>8</v>
      </c>
      <c r="L6" s="16" t="s">
        <v>87</v>
      </c>
      <c r="M6" s="18"/>
    </row>
    <row r="7" spans="1:13" ht="15.6" x14ac:dyDescent="0.3">
      <c r="A7" s="298" t="s">
        <v>13</v>
      </c>
      <c r="B7" s="299"/>
      <c r="C7" s="299"/>
      <c r="D7" s="19">
        <v>250</v>
      </c>
      <c r="E7" s="19"/>
      <c r="F7" s="20"/>
      <c r="G7" s="20"/>
      <c r="H7" s="20"/>
      <c r="I7" s="14"/>
      <c r="J7" s="14"/>
      <c r="K7" s="15" t="s">
        <v>14</v>
      </c>
      <c r="L7" s="21">
        <v>20</v>
      </c>
      <c r="M7" s="18" t="s">
        <v>15</v>
      </c>
    </row>
    <row r="8" spans="1:13" ht="15.6" x14ac:dyDescent="0.3">
      <c r="A8" s="296" t="s">
        <v>16</v>
      </c>
      <c r="B8" s="297"/>
      <c r="C8" s="297"/>
      <c r="D8" s="22">
        <v>40664</v>
      </c>
      <c r="E8" s="22"/>
      <c r="F8" s="13"/>
      <c r="G8" s="13"/>
      <c r="H8" s="20"/>
      <c r="I8" s="14"/>
      <c r="J8" s="14"/>
      <c r="K8" s="23" t="s">
        <v>17</v>
      </c>
      <c r="L8" s="6">
        <v>49490</v>
      </c>
      <c r="M8" s="24"/>
    </row>
    <row r="9" spans="1:13" ht="16.2" thickBot="1" x14ac:dyDescent="0.35">
      <c r="A9" s="25"/>
      <c r="B9" s="26"/>
      <c r="C9" s="26" t="s">
        <v>18</v>
      </c>
      <c r="D9" s="27" t="s">
        <v>19</v>
      </c>
      <c r="E9" s="28">
        <v>41456</v>
      </c>
      <c r="F9" s="27" t="s">
        <v>20</v>
      </c>
      <c r="G9" s="28">
        <v>41820</v>
      </c>
      <c r="H9" s="29"/>
      <c r="I9" s="30"/>
      <c r="J9" s="30"/>
      <c r="K9" s="30"/>
      <c r="L9" s="26"/>
      <c r="M9" s="31"/>
    </row>
    <row r="10" spans="1:13" ht="10.5" customHeight="1" thickTop="1" x14ac:dyDescent="0.3">
      <c r="A10" s="15"/>
      <c r="B10" s="15"/>
      <c r="C10" s="15"/>
      <c r="D10" s="32"/>
      <c r="E10" s="32"/>
      <c r="G10" s="32"/>
      <c r="I10" s="14"/>
      <c r="J10" s="14"/>
      <c r="K10" s="14"/>
      <c r="L10" s="15"/>
      <c r="M10" s="20"/>
    </row>
    <row r="11" spans="1:13" ht="15.6" x14ac:dyDescent="0.3">
      <c r="A11" s="33" t="s">
        <v>21</v>
      </c>
      <c r="B11" s="34"/>
      <c r="C11" s="15"/>
      <c r="D11" s="20"/>
      <c r="E11" s="20"/>
      <c r="F11" s="20"/>
      <c r="G11" s="20"/>
      <c r="H11" s="20"/>
      <c r="I11" s="20"/>
      <c r="J11" s="20"/>
      <c r="K11" s="20"/>
      <c r="L11" s="20"/>
      <c r="M11" s="20"/>
    </row>
    <row r="12" spans="1:13" ht="15" customHeight="1" thickBot="1" x14ac:dyDescent="0.35">
      <c r="A12" s="26"/>
      <c r="B12" s="26"/>
    </row>
    <row r="13" spans="1:13" ht="41.25" customHeight="1" thickTop="1" thickBot="1" x14ac:dyDescent="0.35">
      <c r="A13" s="300" t="s">
        <v>23</v>
      </c>
      <c r="B13" s="302" t="s">
        <v>24</v>
      </c>
      <c r="C13" s="304" t="s">
        <v>25</v>
      </c>
      <c r="D13" s="305" t="s">
        <v>26</v>
      </c>
      <c r="E13" s="306" t="s">
        <v>27</v>
      </c>
      <c r="F13" s="35" t="s">
        <v>28</v>
      </c>
      <c r="G13" s="36" t="s">
        <v>29</v>
      </c>
      <c r="H13" s="37" t="s">
        <v>30</v>
      </c>
      <c r="I13" s="37" t="s">
        <v>31</v>
      </c>
      <c r="J13" s="37" t="s">
        <v>32</v>
      </c>
      <c r="K13" s="37" t="s">
        <v>33</v>
      </c>
      <c r="L13" s="38" t="s">
        <v>34</v>
      </c>
      <c r="M13" s="39" t="s">
        <v>35</v>
      </c>
    </row>
    <row r="14" spans="1:13" ht="29.25" customHeight="1" thickTop="1" thickBot="1" x14ac:dyDescent="0.35">
      <c r="A14" s="301"/>
      <c r="B14" s="303"/>
      <c r="C14" s="304"/>
      <c r="D14" s="305"/>
      <c r="E14" s="306"/>
      <c r="F14" s="40" t="s">
        <v>36</v>
      </c>
      <c r="G14" s="41" t="s">
        <v>37</v>
      </c>
      <c r="H14" s="42" t="s">
        <v>37</v>
      </c>
      <c r="I14" s="42" t="s">
        <v>37</v>
      </c>
      <c r="J14" s="42" t="s">
        <v>37</v>
      </c>
      <c r="K14" s="42" t="s">
        <v>37</v>
      </c>
      <c r="L14" s="43" t="s">
        <v>37</v>
      </c>
      <c r="M14" s="44" t="s">
        <v>37</v>
      </c>
    </row>
    <row r="15" spans="1:13" ht="35.25" customHeight="1" thickTop="1" x14ac:dyDescent="0.3">
      <c r="A15" s="45" t="s">
        <v>38</v>
      </c>
      <c r="B15" s="46" t="s">
        <v>39</v>
      </c>
      <c r="C15" s="47">
        <v>7600000</v>
      </c>
      <c r="D15" s="48">
        <v>11400000</v>
      </c>
      <c r="E15" s="49">
        <v>11400000</v>
      </c>
      <c r="F15" s="50">
        <v>0</v>
      </c>
      <c r="G15" s="176">
        <v>0</v>
      </c>
      <c r="H15" s="177"/>
      <c r="I15" s="177"/>
      <c r="J15" s="177"/>
      <c r="K15" s="177"/>
      <c r="L15" s="53"/>
      <c r="M15" s="54">
        <f>SUM(F15:L15)</f>
        <v>0</v>
      </c>
    </row>
    <row r="16" spans="1:13" ht="33" customHeight="1" thickBot="1" x14ac:dyDescent="0.35">
      <c r="A16" s="55" t="s">
        <v>40</v>
      </c>
      <c r="B16" s="330" t="s">
        <v>88</v>
      </c>
      <c r="C16" s="331"/>
      <c r="D16" s="331"/>
      <c r="E16" s="331"/>
      <c r="F16" s="331"/>
      <c r="G16" s="331"/>
      <c r="H16" s="331"/>
      <c r="I16" s="331"/>
      <c r="J16" s="331"/>
      <c r="K16" s="331"/>
      <c r="L16" s="331"/>
      <c r="M16" s="332"/>
    </row>
    <row r="17" spans="1:13" ht="19.5" customHeight="1" thickBot="1" x14ac:dyDescent="0.35">
      <c r="A17" s="56" t="s">
        <v>42</v>
      </c>
      <c r="B17" s="57"/>
      <c r="C17" s="58">
        <f>+$D$7+C18</f>
        <v>665</v>
      </c>
      <c r="D17" s="58">
        <f t="shared" ref="D17:F17" si="0">+$D$7+D18</f>
        <v>981.5</v>
      </c>
      <c r="E17" s="58">
        <f t="shared" si="0"/>
        <v>981.5</v>
      </c>
      <c r="F17" s="59">
        <f t="shared" si="0"/>
        <v>250</v>
      </c>
      <c r="G17" s="60">
        <f>F17+G18</f>
        <v>250</v>
      </c>
      <c r="H17" s="61">
        <f t="shared" ref="H17:L17" si="1">G17+H18</f>
        <v>250</v>
      </c>
      <c r="I17" s="61">
        <f t="shared" si="1"/>
        <v>250</v>
      </c>
      <c r="J17" s="61">
        <f t="shared" si="1"/>
        <v>250</v>
      </c>
      <c r="K17" s="61">
        <f t="shared" si="1"/>
        <v>250</v>
      </c>
      <c r="L17" s="62">
        <f t="shared" si="1"/>
        <v>250</v>
      </c>
      <c r="M17" s="58">
        <f>L17</f>
        <v>250</v>
      </c>
    </row>
    <row r="18" spans="1:13" ht="20.25" customHeight="1" thickTop="1" thickBot="1" x14ac:dyDescent="0.35">
      <c r="A18" s="63" t="s">
        <v>43</v>
      </c>
      <c r="B18" s="310" t="s">
        <v>44</v>
      </c>
      <c r="C18" s="64">
        <f>SUM(C19:C24)</f>
        <v>415</v>
      </c>
      <c r="D18" s="64">
        <f t="shared" ref="D18:L18" si="2">SUM(D19:D24)</f>
        <v>731.5</v>
      </c>
      <c r="E18" s="64">
        <f t="shared" si="2"/>
        <v>731.5</v>
      </c>
      <c r="F18" s="65">
        <f t="shared" si="2"/>
        <v>0</v>
      </c>
      <c r="G18" s="66">
        <f t="shared" si="2"/>
        <v>0</v>
      </c>
      <c r="H18" s="67">
        <f t="shared" si="2"/>
        <v>0</v>
      </c>
      <c r="I18" s="67">
        <f t="shared" si="2"/>
        <v>0</v>
      </c>
      <c r="J18" s="67">
        <f t="shared" si="2"/>
        <v>0</v>
      </c>
      <c r="K18" s="67">
        <f t="shared" si="2"/>
        <v>0</v>
      </c>
      <c r="L18" s="68">
        <f t="shared" si="2"/>
        <v>0</v>
      </c>
      <c r="M18" s="64">
        <f>SUM(F18:L18)</f>
        <v>0</v>
      </c>
    </row>
    <row r="19" spans="1:13" x14ac:dyDescent="0.3">
      <c r="A19" s="69" t="s">
        <v>45</v>
      </c>
      <c r="B19" s="310"/>
      <c r="C19" s="70">
        <v>220</v>
      </c>
      <c r="D19" s="71">
        <v>220</v>
      </c>
      <c r="E19" s="178">
        <v>220</v>
      </c>
      <c r="F19" s="73">
        <v>0</v>
      </c>
      <c r="G19" s="74">
        <v>0</v>
      </c>
      <c r="H19" s="75"/>
      <c r="I19" s="75"/>
      <c r="J19" s="75"/>
      <c r="K19" s="75"/>
      <c r="L19" s="76"/>
      <c r="M19" s="71">
        <f>SUM(F19:L19)</f>
        <v>0</v>
      </c>
    </row>
    <row r="20" spans="1:13" x14ac:dyDescent="0.3">
      <c r="A20" s="77" t="s">
        <v>89</v>
      </c>
      <c r="B20" s="310"/>
      <c r="C20" s="78">
        <v>195</v>
      </c>
      <c r="D20" s="79">
        <v>195</v>
      </c>
      <c r="E20" s="179">
        <v>195</v>
      </c>
      <c r="F20" s="81">
        <v>0</v>
      </c>
      <c r="G20" s="82">
        <v>0</v>
      </c>
      <c r="H20" s="83"/>
      <c r="I20" s="83"/>
      <c r="J20" s="83"/>
      <c r="K20" s="83"/>
      <c r="L20" s="84"/>
      <c r="M20" s="71">
        <f t="shared" ref="M20:M24" si="3">SUM(F20:L20)</f>
        <v>0</v>
      </c>
    </row>
    <row r="21" spans="1:13" x14ac:dyDescent="0.3">
      <c r="A21" s="85" t="s">
        <v>90</v>
      </c>
      <c r="B21" s="310"/>
      <c r="C21" s="78"/>
      <c r="D21" s="79">
        <v>36.5</v>
      </c>
      <c r="E21" s="179">
        <v>36.5</v>
      </c>
      <c r="F21" s="81">
        <v>0</v>
      </c>
      <c r="G21" s="82">
        <v>0</v>
      </c>
      <c r="H21" s="83"/>
      <c r="I21" s="83"/>
      <c r="J21" s="83"/>
      <c r="K21" s="83"/>
      <c r="L21" s="84"/>
      <c r="M21" s="71">
        <f t="shared" si="3"/>
        <v>0</v>
      </c>
    </row>
    <row r="22" spans="1:13" x14ac:dyDescent="0.3">
      <c r="A22" s="85" t="s">
        <v>91</v>
      </c>
      <c r="B22" s="310"/>
      <c r="C22" s="78"/>
      <c r="D22" s="79"/>
      <c r="E22" s="179"/>
      <c r="F22" s="81"/>
      <c r="G22" s="82"/>
      <c r="H22" s="83"/>
      <c r="I22" s="83"/>
      <c r="J22" s="83"/>
      <c r="K22" s="83"/>
      <c r="L22" s="84"/>
      <c r="M22" s="71">
        <f t="shared" si="3"/>
        <v>0</v>
      </c>
    </row>
    <row r="23" spans="1:13" x14ac:dyDescent="0.3">
      <c r="A23" s="85" t="s">
        <v>92</v>
      </c>
      <c r="B23" s="310"/>
      <c r="C23" s="78"/>
      <c r="D23" s="79">
        <f>75+130</f>
        <v>205</v>
      </c>
      <c r="E23" s="179">
        <v>205</v>
      </c>
      <c r="F23" s="81">
        <v>0</v>
      </c>
      <c r="G23" s="82">
        <v>0</v>
      </c>
      <c r="H23" s="83"/>
      <c r="I23" s="83"/>
      <c r="J23" s="83"/>
      <c r="K23" s="83"/>
      <c r="L23" s="84"/>
      <c r="M23" s="71">
        <f t="shared" si="3"/>
        <v>0</v>
      </c>
    </row>
    <row r="24" spans="1:13" ht="15" thickBot="1" x14ac:dyDescent="0.35">
      <c r="A24" s="86" t="s">
        <v>50</v>
      </c>
      <c r="B24" s="310"/>
      <c r="C24" s="87"/>
      <c r="D24" s="88">
        <v>75</v>
      </c>
      <c r="E24" s="89">
        <v>75</v>
      </c>
      <c r="F24" s="90">
        <v>0</v>
      </c>
      <c r="G24" s="91">
        <v>0</v>
      </c>
      <c r="H24" s="92"/>
      <c r="I24" s="92"/>
      <c r="J24" s="92"/>
      <c r="K24" s="92"/>
      <c r="L24" s="93"/>
      <c r="M24" s="94">
        <f t="shared" si="3"/>
        <v>0</v>
      </c>
    </row>
    <row r="25" spans="1:13" ht="17.25" customHeight="1" x14ac:dyDescent="0.3">
      <c r="A25" s="86" t="s">
        <v>51</v>
      </c>
      <c r="B25" s="95" t="s">
        <v>52</v>
      </c>
      <c r="C25" s="97" t="s">
        <v>53</v>
      </c>
      <c r="D25" s="103" t="s">
        <v>53</v>
      </c>
      <c r="E25" s="180"/>
      <c r="F25" s="99" t="s">
        <v>54</v>
      </c>
      <c r="G25" s="100"/>
      <c r="H25" s="101"/>
      <c r="I25" s="101"/>
      <c r="J25" s="101"/>
      <c r="K25" s="101"/>
      <c r="L25" s="102"/>
      <c r="M25" s="103"/>
    </row>
    <row r="26" spans="1:13" ht="75" customHeight="1" thickBot="1" x14ac:dyDescent="0.35">
      <c r="A26" s="104" t="s">
        <v>55</v>
      </c>
      <c r="B26" s="333" t="s">
        <v>93</v>
      </c>
      <c r="C26" s="334"/>
      <c r="D26" s="334"/>
      <c r="E26" s="181" t="s">
        <v>94</v>
      </c>
      <c r="F26" s="182"/>
      <c r="G26" s="183"/>
      <c r="H26" s="183"/>
      <c r="I26" s="183"/>
      <c r="J26" s="183"/>
      <c r="K26" s="183"/>
      <c r="L26" s="183"/>
      <c r="M26" s="184"/>
    </row>
    <row r="27" spans="1:13" ht="17.25" customHeight="1" x14ac:dyDescent="0.3">
      <c r="A27" s="108" t="s">
        <v>58</v>
      </c>
      <c r="B27" s="314" t="s">
        <v>59</v>
      </c>
      <c r="C27" s="109">
        <f>SUM(C28:C32)</f>
        <v>100</v>
      </c>
      <c r="D27" s="109">
        <f>SUM(D28:D32)</f>
        <v>100</v>
      </c>
      <c r="E27" s="109">
        <f>SUM(E28:E32)</f>
        <v>100</v>
      </c>
      <c r="F27" s="110">
        <f t="shared" ref="F27:M27" si="4">SUM(F28:F32)</f>
        <v>0</v>
      </c>
      <c r="G27" s="111">
        <f t="shared" si="4"/>
        <v>0</v>
      </c>
      <c r="H27" s="112">
        <f t="shared" si="4"/>
        <v>0</v>
      </c>
      <c r="I27" s="112">
        <f t="shared" si="4"/>
        <v>0</v>
      </c>
      <c r="J27" s="112">
        <f t="shared" si="4"/>
        <v>0</v>
      </c>
      <c r="K27" s="112">
        <f t="shared" si="4"/>
        <v>0</v>
      </c>
      <c r="L27" s="113">
        <f t="shared" si="4"/>
        <v>0</v>
      </c>
      <c r="M27" s="109">
        <f t="shared" si="4"/>
        <v>0</v>
      </c>
    </row>
    <row r="28" spans="1:13" ht="17.25" customHeight="1" x14ac:dyDescent="0.3">
      <c r="A28" s="114" t="s">
        <v>95</v>
      </c>
      <c r="B28" s="310"/>
      <c r="C28" s="115"/>
      <c r="D28" s="115"/>
      <c r="E28" s="116"/>
      <c r="F28" s="117"/>
      <c r="G28" s="118"/>
      <c r="H28" s="119"/>
      <c r="I28" s="119"/>
      <c r="J28" s="119"/>
      <c r="K28" s="119"/>
      <c r="L28" s="120"/>
      <c r="M28" s="121" t="str">
        <f>IF(D28="","",SUM(F28:L28))</f>
        <v/>
      </c>
    </row>
    <row r="29" spans="1:13" ht="17.25" customHeight="1" x14ac:dyDescent="0.3">
      <c r="A29" s="114" t="s">
        <v>96</v>
      </c>
      <c r="B29" s="310"/>
      <c r="C29" s="115">
        <v>100</v>
      </c>
      <c r="D29" s="115">
        <v>100</v>
      </c>
      <c r="E29" s="116">
        <v>100</v>
      </c>
      <c r="F29" s="117">
        <v>0</v>
      </c>
      <c r="G29" s="118">
        <v>0</v>
      </c>
      <c r="H29" s="119"/>
      <c r="I29" s="119"/>
      <c r="J29" s="119"/>
      <c r="K29" s="119"/>
      <c r="L29" s="120"/>
      <c r="M29" s="121">
        <f t="shared" ref="M29:M32" si="5">IF(D29="","",SUM(F29:L29))</f>
        <v>0</v>
      </c>
    </row>
    <row r="30" spans="1:13" ht="17.25" customHeight="1" x14ac:dyDescent="0.3">
      <c r="A30" s="114" t="s">
        <v>62</v>
      </c>
      <c r="B30" s="310"/>
      <c r="C30" s="115"/>
      <c r="D30" s="115"/>
      <c r="E30" s="116"/>
      <c r="F30" s="117"/>
      <c r="G30" s="118"/>
      <c r="H30" s="119"/>
      <c r="I30" s="119"/>
      <c r="J30" s="119"/>
      <c r="K30" s="119"/>
      <c r="L30" s="120"/>
      <c r="M30" s="121" t="str">
        <f t="shared" si="5"/>
        <v/>
      </c>
    </row>
    <row r="31" spans="1:13" ht="17.25" customHeight="1" x14ac:dyDescent="0.3">
      <c r="A31" s="114" t="s">
        <v>63</v>
      </c>
      <c r="B31" s="310"/>
      <c r="C31" s="115"/>
      <c r="D31" s="115"/>
      <c r="E31" s="116"/>
      <c r="F31" s="117"/>
      <c r="G31" s="118"/>
      <c r="H31" s="119"/>
      <c r="I31" s="119"/>
      <c r="J31" s="119"/>
      <c r="K31" s="119"/>
      <c r="L31" s="120"/>
      <c r="M31" s="121" t="str">
        <f t="shared" si="5"/>
        <v/>
      </c>
    </row>
    <row r="32" spans="1:13" ht="16.5" customHeight="1" x14ac:dyDescent="0.3">
      <c r="A32" s="122" t="s">
        <v>64</v>
      </c>
      <c r="B32" s="315"/>
      <c r="C32" s="115"/>
      <c r="D32" s="115"/>
      <c r="E32" s="116"/>
      <c r="F32" s="117"/>
      <c r="G32" s="118"/>
      <c r="H32" s="119"/>
      <c r="I32" s="119"/>
      <c r="J32" s="119"/>
      <c r="K32" s="119"/>
      <c r="L32" s="120"/>
      <c r="M32" s="121" t="str">
        <f t="shared" si="5"/>
        <v/>
      </c>
    </row>
    <row r="33" spans="1:13" ht="30" customHeight="1" thickBot="1" x14ac:dyDescent="0.35">
      <c r="A33" s="123" t="s">
        <v>65</v>
      </c>
      <c r="B33" s="124"/>
      <c r="C33" s="125"/>
      <c r="D33" s="125"/>
      <c r="E33" s="125"/>
      <c r="F33" s="125"/>
      <c r="G33" s="125"/>
      <c r="H33" s="125"/>
      <c r="I33" s="125"/>
      <c r="J33" s="125"/>
      <c r="K33" s="125"/>
      <c r="L33" s="125"/>
      <c r="M33" s="126"/>
    </row>
    <row r="34" spans="1:13" ht="28.8" x14ac:dyDescent="0.3">
      <c r="A34" s="108" t="s">
        <v>66</v>
      </c>
      <c r="B34" s="316" t="s">
        <v>67</v>
      </c>
      <c r="C34" s="127" t="s">
        <v>68</v>
      </c>
      <c r="D34" s="127" t="s">
        <v>68</v>
      </c>
      <c r="E34" s="127" t="s">
        <v>68</v>
      </c>
      <c r="F34" s="128" t="str">
        <f>IF($C34="n.a.","n.a.",F35+F36)</f>
        <v>n.a.</v>
      </c>
      <c r="G34" s="129" t="str">
        <f t="shared" ref="G34:M34" si="6">IF($C34="n.a.","n.a.",G35+G36)</f>
        <v>n.a.</v>
      </c>
      <c r="H34" s="130" t="str">
        <f t="shared" si="6"/>
        <v>n.a.</v>
      </c>
      <c r="I34" s="130" t="str">
        <f t="shared" si="6"/>
        <v>n.a.</v>
      </c>
      <c r="J34" s="130" t="str">
        <f t="shared" si="6"/>
        <v>n.a.</v>
      </c>
      <c r="K34" s="130" t="str">
        <f t="shared" si="6"/>
        <v>n.a.</v>
      </c>
      <c r="L34" s="131" t="str">
        <f t="shared" si="6"/>
        <v>n.a.</v>
      </c>
      <c r="M34" s="127" t="str">
        <f t="shared" si="6"/>
        <v>n.a.</v>
      </c>
    </row>
    <row r="35" spans="1:13" ht="21" customHeight="1" x14ac:dyDescent="0.3">
      <c r="A35" s="85" t="s">
        <v>69</v>
      </c>
      <c r="B35" s="317"/>
      <c r="C35" s="132"/>
      <c r="D35" s="132"/>
      <c r="E35" s="133"/>
      <c r="F35" s="134"/>
      <c r="G35" s="135"/>
      <c r="H35" s="136"/>
      <c r="I35" s="136"/>
      <c r="J35" s="136"/>
      <c r="K35" s="136"/>
      <c r="L35" s="137"/>
      <c r="M35" s="132" t="str">
        <f>IF($C$34="n.a.","",SUM(F35:L35))</f>
        <v/>
      </c>
    </row>
    <row r="36" spans="1:13" ht="21" customHeight="1" x14ac:dyDescent="0.3">
      <c r="A36" s="85" t="s">
        <v>70</v>
      </c>
      <c r="B36" s="317"/>
      <c r="C36" s="132"/>
      <c r="D36" s="132"/>
      <c r="E36" s="133"/>
      <c r="F36" s="138"/>
      <c r="G36" s="139"/>
      <c r="H36" s="140"/>
      <c r="I36" s="140"/>
      <c r="J36" s="140"/>
      <c r="K36" s="140"/>
      <c r="L36" s="141"/>
      <c r="M36" s="132" t="str">
        <f>IF($C$34="n.a.","",SUM(F36:L36))</f>
        <v/>
      </c>
    </row>
    <row r="37" spans="1:13" s="142" customFormat="1" ht="30" customHeight="1" thickBot="1" x14ac:dyDescent="0.35">
      <c r="A37" s="123" t="s">
        <v>71</v>
      </c>
      <c r="B37" s="291"/>
      <c r="C37" s="292"/>
      <c r="D37" s="292"/>
      <c r="E37" s="292"/>
      <c r="F37" s="292"/>
      <c r="G37" s="292"/>
      <c r="H37" s="292"/>
      <c r="I37" s="292"/>
      <c r="J37" s="292"/>
      <c r="K37" s="292"/>
      <c r="L37" s="292"/>
      <c r="M37" s="293"/>
    </row>
    <row r="38" spans="1:13" s="142" customFormat="1" ht="35.25" customHeight="1" x14ac:dyDescent="0.3">
      <c r="A38" s="108" t="s">
        <v>72</v>
      </c>
      <c r="B38" s="143" t="s">
        <v>73</v>
      </c>
      <c r="C38" s="185" t="s">
        <v>68</v>
      </c>
      <c r="D38" s="186" t="s">
        <v>68</v>
      </c>
      <c r="E38" s="187" t="s">
        <v>68</v>
      </c>
      <c r="F38" s="188" t="str">
        <f>IF($C38="n.a.","n.a.","")</f>
        <v>n.a.</v>
      </c>
      <c r="G38" s="189" t="str">
        <f t="shared" ref="G38:L38" si="7">IF($C38="n.a.","n.a.","")</f>
        <v>n.a.</v>
      </c>
      <c r="H38" s="190" t="str">
        <f t="shared" si="7"/>
        <v>n.a.</v>
      </c>
      <c r="I38" s="190" t="str">
        <f t="shared" si="7"/>
        <v>n.a.</v>
      </c>
      <c r="J38" s="190" t="str">
        <f t="shared" si="7"/>
        <v>n.a.</v>
      </c>
      <c r="K38" s="190" t="str">
        <f t="shared" si="7"/>
        <v>n.a.</v>
      </c>
      <c r="L38" s="190" t="str">
        <f t="shared" si="7"/>
        <v>n.a.</v>
      </c>
      <c r="M38" s="191" t="str">
        <f>IF(C38="n.a.","n.a.",SUM(F38:L38))</f>
        <v>n.a.</v>
      </c>
    </row>
    <row r="39" spans="1:13" s="142" customFormat="1" ht="18" customHeight="1" thickBot="1" x14ac:dyDescent="0.35">
      <c r="A39" s="69" t="s">
        <v>74</v>
      </c>
      <c r="B39" s="150"/>
      <c r="C39" s="151"/>
      <c r="D39" s="151"/>
      <c r="E39" s="151"/>
      <c r="F39" s="151"/>
      <c r="G39" s="192"/>
      <c r="H39" s="192"/>
      <c r="I39" s="192"/>
      <c r="J39" s="192"/>
      <c r="K39" s="192"/>
      <c r="L39" s="192"/>
      <c r="M39" s="193"/>
    </row>
    <row r="40" spans="1:13" ht="44.25" customHeight="1" x14ac:dyDescent="0.3">
      <c r="A40" s="320" t="s">
        <v>75</v>
      </c>
      <c r="B40" s="321"/>
      <c r="C40" s="321"/>
      <c r="D40" s="321"/>
      <c r="E40" s="321"/>
      <c r="F40" s="321"/>
      <c r="G40" s="321"/>
      <c r="H40" s="321"/>
      <c r="I40" s="321"/>
      <c r="J40" s="321"/>
      <c r="K40" s="321"/>
      <c r="L40" s="321"/>
      <c r="M40" s="322"/>
    </row>
    <row r="41" spans="1:13" ht="16.5" customHeight="1" x14ac:dyDescent="0.3">
      <c r="A41" s="122" t="s">
        <v>76</v>
      </c>
      <c r="B41" s="323" t="s">
        <v>67</v>
      </c>
      <c r="C41" s="153">
        <v>1500</v>
      </c>
      <c r="D41" s="153">
        <v>1500</v>
      </c>
      <c r="E41" s="154">
        <v>1500</v>
      </c>
      <c r="F41" s="155">
        <v>0</v>
      </c>
      <c r="G41" s="156">
        <v>0</v>
      </c>
      <c r="H41" s="157"/>
      <c r="I41" s="157"/>
      <c r="J41" s="157"/>
      <c r="K41" s="157"/>
      <c r="L41" s="157"/>
      <c r="M41" s="158">
        <f>SUM(F41:L41)</f>
        <v>0</v>
      </c>
    </row>
    <row r="42" spans="1:13" ht="16.5" customHeight="1" x14ac:dyDescent="0.3">
      <c r="A42" s="122" t="s">
        <v>97</v>
      </c>
      <c r="B42" s="335"/>
      <c r="C42" s="153">
        <v>100</v>
      </c>
      <c r="D42" s="194">
        <v>50</v>
      </c>
      <c r="E42" s="195">
        <v>50</v>
      </c>
      <c r="F42" s="160">
        <v>0</v>
      </c>
      <c r="G42" s="161">
        <v>0</v>
      </c>
      <c r="H42" s="162"/>
      <c r="I42" s="162"/>
      <c r="J42" s="162"/>
      <c r="K42" s="162"/>
      <c r="L42" s="162"/>
      <c r="M42" s="163">
        <f>SUM(F42:L42)</f>
        <v>0</v>
      </c>
    </row>
    <row r="43" spans="1:13" ht="38.25" customHeight="1" thickBot="1" x14ac:dyDescent="0.35">
      <c r="A43" s="167" t="s">
        <v>79</v>
      </c>
      <c r="B43" s="336" t="s">
        <v>98</v>
      </c>
      <c r="C43" s="337"/>
      <c r="D43" s="338" t="s">
        <v>99</v>
      </c>
      <c r="E43" s="339"/>
      <c r="F43" s="340"/>
      <c r="G43" s="341"/>
      <c r="H43" s="342"/>
      <c r="I43" s="342"/>
      <c r="J43" s="342"/>
      <c r="K43" s="342"/>
      <c r="L43" s="342"/>
      <c r="M43" s="343"/>
    </row>
    <row r="44" spans="1:13" ht="4.5" customHeight="1" thickTop="1" x14ac:dyDescent="0.3">
      <c r="A44" s="196"/>
      <c r="B44" s="168"/>
      <c r="D44" s="169"/>
      <c r="E44" s="169"/>
      <c r="F44" s="169"/>
      <c r="G44" s="169"/>
      <c r="H44" s="169"/>
      <c r="I44" s="169"/>
      <c r="J44" s="169"/>
      <c r="K44" s="169"/>
      <c r="L44" s="169"/>
      <c r="M44" s="169"/>
    </row>
    <row r="45" spans="1:13" ht="11.25" hidden="1" customHeight="1" x14ac:dyDescent="0.3">
      <c r="A45" s="197"/>
      <c r="B45" s="197"/>
      <c r="C45" s="198"/>
      <c r="D45" s="169"/>
      <c r="E45" s="169"/>
      <c r="F45" s="169"/>
      <c r="G45" s="169"/>
      <c r="H45" s="169"/>
      <c r="I45" s="169"/>
      <c r="J45" s="169"/>
      <c r="K45" s="169"/>
      <c r="L45" s="169"/>
      <c r="M45" s="169"/>
    </row>
    <row r="46" spans="1:13" ht="3" hidden="1" customHeight="1" x14ac:dyDescent="0.3"/>
    <row r="47" spans="1:13" hidden="1" x14ac:dyDescent="0.3">
      <c r="A47" s="170"/>
      <c r="B47" s="170"/>
      <c r="C47" s="170"/>
      <c r="D47" s="170"/>
      <c r="E47" s="170"/>
      <c r="F47" s="171"/>
      <c r="G47" s="171"/>
      <c r="H47" s="171"/>
      <c r="I47" s="171"/>
      <c r="J47" s="171"/>
      <c r="K47" s="171"/>
      <c r="L47" s="171"/>
      <c r="M47" s="171"/>
    </row>
    <row r="48" spans="1:13" hidden="1" x14ac:dyDescent="0.3">
      <c r="A48" s="172"/>
      <c r="B48" s="172"/>
      <c r="C48" s="172"/>
      <c r="D48" s="172"/>
      <c r="E48" s="172"/>
      <c r="F48" s="172"/>
      <c r="G48" s="172"/>
      <c r="H48" s="172"/>
      <c r="I48" s="172"/>
      <c r="J48" s="172"/>
      <c r="K48" s="172"/>
      <c r="L48" s="172"/>
      <c r="M48" s="172"/>
    </row>
    <row r="49" spans="1:13" hidden="1" x14ac:dyDescent="0.3"/>
    <row r="50" spans="1:13" hidden="1" x14ac:dyDescent="0.3"/>
    <row r="51" spans="1:13" hidden="1" x14ac:dyDescent="0.3"/>
    <row r="52" spans="1:13" x14ac:dyDescent="0.3">
      <c r="A52" s="173" t="s">
        <v>81</v>
      </c>
    </row>
    <row r="53" spans="1:13" s="174" customFormat="1" ht="15.6" x14ac:dyDescent="0.3">
      <c r="A53" s="318" t="s">
        <v>82</v>
      </c>
      <c r="B53" s="318"/>
      <c r="C53" s="318"/>
      <c r="D53" s="318"/>
      <c r="E53" s="318"/>
      <c r="F53" s="318"/>
      <c r="G53" s="318"/>
      <c r="H53" s="318"/>
      <c r="I53" s="318"/>
      <c r="J53" s="318"/>
      <c r="K53" s="318"/>
      <c r="L53" s="318"/>
      <c r="M53" s="318"/>
    </row>
    <row r="55" spans="1:13" ht="15.6" x14ac:dyDescent="0.3">
      <c r="A55" s="318" t="s">
        <v>100</v>
      </c>
      <c r="B55" s="318"/>
      <c r="C55" s="318"/>
      <c r="D55" s="318"/>
      <c r="E55" s="318"/>
      <c r="F55" s="318"/>
      <c r="G55" s="318"/>
      <c r="H55" s="318"/>
      <c r="I55" s="318"/>
      <c r="J55" s="318"/>
      <c r="K55" s="318"/>
      <c r="L55" s="318"/>
      <c r="M55" s="318"/>
    </row>
    <row r="57" spans="1:13" ht="35.25" customHeight="1" x14ac:dyDescent="0.3">
      <c r="A57" s="318" t="s">
        <v>101</v>
      </c>
      <c r="B57" s="318"/>
      <c r="C57" s="318"/>
      <c r="D57" s="318"/>
      <c r="E57" s="318"/>
      <c r="F57" s="318"/>
      <c r="G57" s="318"/>
      <c r="H57" s="318"/>
      <c r="I57" s="318"/>
      <c r="J57" s="318"/>
      <c r="K57" s="318"/>
      <c r="L57" s="318"/>
      <c r="M57" s="318"/>
    </row>
    <row r="59" spans="1:13" x14ac:dyDescent="0.3">
      <c r="A59" s="175"/>
      <c r="B59" s="199"/>
      <c r="C59" s="199"/>
      <c r="D59" s="199"/>
      <c r="E59" s="199"/>
      <c r="F59" s="199"/>
      <c r="G59" s="199"/>
      <c r="H59" s="199"/>
      <c r="I59" s="199"/>
      <c r="J59" s="199"/>
      <c r="K59" s="199"/>
      <c r="L59" s="199"/>
      <c r="M59" s="199"/>
    </row>
  </sheetData>
  <mergeCells count="23">
    <mergeCell ref="A57:M57"/>
    <mergeCell ref="A40:M40"/>
    <mergeCell ref="B41:B42"/>
    <mergeCell ref="B43:C43"/>
    <mergeCell ref="D43:M43"/>
    <mergeCell ref="A53:M53"/>
    <mergeCell ref="A55:M55"/>
    <mergeCell ref="B37:M37"/>
    <mergeCell ref="D4:M4"/>
    <mergeCell ref="A5:C5"/>
    <mergeCell ref="A6:C6"/>
    <mergeCell ref="A7:C7"/>
    <mergeCell ref="A8:C8"/>
    <mergeCell ref="A13:A14"/>
    <mergeCell ref="B13:B14"/>
    <mergeCell ref="C13:C14"/>
    <mergeCell ref="D13:D14"/>
    <mergeCell ref="E13:E14"/>
    <mergeCell ref="B16:M16"/>
    <mergeCell ref="B18:B24"/>
    <mergeCell ref="B26:D26"/>
    <mergeCell ref="B27:B32"/>
    <mergeCell ref="B34:B36"/>
  </mergeCells>
  <dataValidations count="1">
    <dataValidation operator="greaterThan" allowBlank="1" showInputMessage="1" showErrorMessage="1" sqref="C38"/>
  </dataValidations>
  <pageMargins left="0.5" right="0.25" top="0.25" bottom="0.25" header="0" footer="0"/>
  <pageSetup scale="5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topLeftCell="A34" zoomScale="80" zoomScaleNormal="80" workbookViewId="0">
      <selection activeCell="B16" sqref="B16:M16"/>
    </sheetView>
  </sheetViews>
  <sheetFormatPr defaultColWidth="8.88671875" defaultRowHeight="14.4" x14ac:dyDescent="0.3"/>
  <cols>
    <col min="1" max="1" width="56.44140625" style="2" customWidth="1"/>
    <col min="2" max="2" width="12.33203125" style="2" customWidth="1"/>
    <col min="3" max="5" width="21.109375" style="2" customWidth="1"/>
    <col min="6" max="13" width="14.88671875" style="2" customWidth="1"/>
    <col min="14" max="16384" width="8.88671875" style="2"/>
  </cols>
  <sheetData>
    <row r="1" spans="1:13" ht="23.4" x14ac:dyDescent="0.45">
      <c r="A1" s="1" t="s">
        <v>0</v>
      </c>
      <c r="L1" s="3"/>
    </row>
    <row r="2" spans="1:13" ht="18" x14ac:dyDescent="0.35">
      <c r="A2" s="4"/>
      <c r="I2" s="5" t="s">
        <v>1</v>
      </c>
      <c r="J2" s="6">
        <v>41929</v>
      </c>
      <c r="L2" s="7" t="s">
        <v>2</v>
      </c>
      <c r="M2" s="8">
        <v>41737</v>
      </c>
    </row>
    <row r="3" spans="1:13" ht="5.4" customHeight="1" thickBot="1" x14ac:dyDescent="0.35">
      <c r="A3" s="3"/>
      <c r="B3" s="204"/>
    </row>
    <row r="4" spans="1:13" ht="15.75" customHeight="1" thickTop="1" x14ac:dyDescent="0.3">
      <c r="A4" s="205" t="s">
        <v>3</v>
      </c>
      <c r="C4" s="206" t="s">
        <v>102</v>
      </c>
      <c r="D4" s="207" t="s">
        <v>103</v>
      </c>
      <c r="E4" s="208"/>
      <c r="F4" s="208"/>
      <c r="G4" s="208"/>
      <c r="H4" s="208"/>
      <c r="I4" s="208"/>
      <c r="J4" s="208"/>
      <c r="K4" s="208"/>
      <c r="L4" s="208"/>
      <c r="M4" s="209"/>
    </row>
    <row r="5" spans="1:13" ht="15.6" x14ac:dyDescent="0.3">
      <c r="A5" s="296" t="s">
        <v>6</v>
      </c>
      <c r="B5" s="297"/>
      <c r="C5" s="297"/>
      <c r="D5" s="13" t="s">
        <v>104</v>
      </c>
      <c r="E5" s="13"/>
      <c r="F5" s="13"/>
      <c r="G5" s="13"/>
      <c r="J5" s="14"/>
      <c r="K5" s="200" t="s">
        <v>8</v>
      </c>
      <c r="L5" s="210" t="s">
        <v>105</v>
      </c>
      <c r="M5" s="17"/>
    </row>
    <row r="6" spans="1:13" ht="15.6" x14ac:dyDescent="0.3">
      <c r="A6" s="296" t="s">
        <v>10</v>
      </c>
      <c r="B6" s="297"/>
      <c r="C6" s="297"/>
      <c r="D6" s="13" t="s">
        <v>106</v>
      </c>
      <c r="E6" s="13"/>
      <c r="F6" s="13"/>
      <c r="G6" s="13"/>
      <c r="I6" s="14"/>
      <c r="J6" s="14"/>
      <c r="K6" s="200" t="s">
        <v>8</v>
      </c>
      <c r="M6" s="18"/>
    </row>
    <row r="7" spans="1:13" ht="15.6" x14ac:dyDescent="0.3">
      <c r="A7" s="296" t="s">
        <v>13</v>
      </c>
      <c r="B7" s="297"/>
      <c r="C7" s="297"/>
      <c r="D7" s="211">
        <v>42.5</v>
      </c>
      <c r="E7" s="212"/>
      <c r="F7" s="213"/>
      <c r="G7" s="20"/>
      <c r="H7" s="20"/>
      <c r="I7" s="14"/>
      <c r="J7" s="14"/>
      <c r="K7" s="200" t="s">
        <v>14</v>
      </c>
      <c r="L7" s="214">
        <v>18</v>
      </c>
      <c r="M7" s="18" t="s">
        <v>15</v>
      </c>
    </row>
    <row r="8" spans="1:13" ht="15.6" x14ac:dyDescent="0.3">
      <c r="A8" s="296" t="s">
        <v>16</v>
      </c>
      <c r="B8" s="297"/>
      <c r="C8" s="297"/>
      <c r="D8" s="215">
        <v>40817</v>
      </c>
      <c r="E8" s="215"/>
      <c r="F8" s="13"/>
      <c r="G8" s="13"/>
      <c r="H8" s="20"/>
      <c r="I8" s="14"/>
      <c r="J8" s="14"/>
      <c r="K8" s="23" t="s">
        <v>17</v>
      </c>
      <c r="L8" s="216">
        <v>47832</v>
      </c>
      <c r="M8" s="24"/>
    </row>
    <row r="9" spans="1:13" ht="16.2" thickBot="1" x14ac:dyDescent="0.35">
      <c r="A9" s="25"/>
      <c r="B9" s="26"/>
      <c r="C9" s="26" t="s">
        <v>18</v>
      </c>
      <c r="D9" s="27" t="s">
        <v>19</v>
      </c>
      <c r="E9" s="28">
        <v>41456</v>
      </c>
      <c r="F9" s="27" t="s">
        <v>20</v>
      </c>
      <c r="G9" s="28">
        <v>41820</v>
      </c>
      <c r="H9" s="29"/>
      <c r="I9" s="30"/>
      <c r="J9" s="30"/>
      <c r="K9" s="30"/>
      <c r="L9" s="26"/>
      <c r="M9" s="31"/>
    </row>
    <row r="10" spans="1:13" ht="4.95" customHeight="1" thickTop="1" x14ac:dyDescent="0.3">
      <c r="A10" s="200"/>
      <c r="B10" s="200"/>
      <c r="C10" s="200"/>
      <c r="D10" s="32"/>
      <c r="E10" s="32"/>
      <c r="G10" s="32"/>
      <c r="I10" s="14"/>
      <c r="J10" s="14"/>
      <c r="K10" s="14"/>
      <c r="L10" s="200"/>
      <c r="M10" s="20"/>
    </row>
    <row r="11" spans="1:13" ht="15.6" x14ac:dyDescent="0.3">
      <c r="A11" s="33" t="s">
        <v>21</v>
      </c>
      <c r="B11" s="217"/>
      <c r="C11" s="201"/>
      <c r="D11" s="20"/>
      <c r="E11" s="20"/>
      <c r="F11" s="20"/>
      <c r="G11" s="20"/>
      <c r="H11" s="20"/>
      <c r="I11" s="20"/>
      <c r="J11" s="20"/>
      <c r="K11" s="20"/>
      <c r="L11" s="20"/>
      <c r="M11" s="20"/>
    </row>
    <row r="12" spans="1:13" ht="6" customHeight="1" thickBot="1" x14ac:dyDescent="0.35">
      <c r="A12" s="26"/>
      <c r="B12" s="26"/>
    </row>
    <row r="13" spans="1:13" ht="41.25" customHeight="1" thickTop="1" thickBot="1" x14ac:dyDescent="0.35">
      <c r="A13" s="300" t="s">
        <v>23</v>
      </c>
      <c r="B13" s="302" t="s">
        <v>24</v>
      </c>
      <c r="C13" s="304" t="s">
        <v>25</v>
      </c>
      <c r="D13" s="305" t="s">
        <v>26</v>
      </c>
      <c r="E13" s="306" t="s">
        <v>27</v>
      </c>
      <c r="F13" s="35" t="s">
        <v>28</v>
      </c>
      <c r="G13" s="36" t="s">
        <v>29</v>
      </c>
      <c r="H13" s="37" t="s">
        <v>30</v>
      </c>
      <c r="I13" s="37" t="s">
        <v>31</v>
      </c>
      <c r="J13" s="37" t="s">
        <v>32</v>
      </c>
      <c r="K13" s="37" t="s">
        <v>33</v>
      </c>
      <c r="L13" s="38" t="s">
        <v>34</v>
      </c>
      <c r="M13" s="39" t="s">
        <v>35</v>
      </c>
    </row>
    <row r="14" spans="1:13" ht="27" customHeight="1" thickTop="1" thickBot="1" x14ac:dyDescent="0.35">
      <c r="A14" s="301"/>
      <c r="B14" s="303"/>
      <c r="C14" s="304"/>
      <c r="D14" s="305"/>
      <c r="E14" s="306"/>
      <c r="F14" s="40" t="s">
        <v>36</v>
      </c>
      <c r="G14" s="41" t="s">
        <v>37</v>
      </c>
      <c r="H14" s="42" t="s">
        <v>37</v>
      </c>
      <c r="I14" s="42" t="s">
        <v>37</v>
      </c>
      <c r="J14" s="42" t="s">
        <v>37</v>
      </c>
      <c r="K14" s="42" t="s">
        <v>37</v>
      </c>
      <c r="L14" s="43" t="s">
        <v>37</v>
      </c>
      <c r="M14" s="44" t="s">
        <v>37</v>
      </c>
    </row>
    <row r="15" spans="1:13" ht="28.5" customHeight="1" thickTop="1" x14ac:dyDescent="0.3">
      <c r="A15" s="45" t="s">
        <v>38</v>
      </c>
      <c r="B15" s="202" t="s">
        <v>39</v>
      </c>
      <c r="C15" s="218">
        <v>13000000</v>
      </c>
      <c r="D15" s="219">
        <v>13000000</v>
      </c>
      <c r="E15" s="220"/>
      <c r="F15" s="221">
        <v>0</v>
      </c>
      <c r="G15" s="222">
        <v>0</v>
      </c>
      <c r="H15" s="223"/>
      <c r="I15" s="223"/>
      <c r="J15" s="223"/>
      <c r="K15" s="223"/>
      <c r="L15" s="224"/>
      <c r="M15" s="225">
        <f>SUM(F15:L15)</f>
        <v>0</v>
      </c>
    </row>
    <row r="16" spans="1:13" ht="42.6" customHeight="1" thickBot="1" x14ac:dyDescent="0.35">
      <c r="A16" s="55" t="s">
        <v>40</v>
      </c>
      <c r="B16" s="330" t="s">
        <v>122</v>
      </c>
      <c r="C16" s="331"/>
      <c r="D16" s="331"/>
      <c r="E16" s="331"/>
      <c r="F16" s="331"/>
      <c r="G16" s="331"/>
      <c r="H16" s="331"/>
      <c r="I16" s="331"/>
      <c r="J16" s="331"/>
      <c r="K16" s="331"/>
      <c r="L16" s="331"/>
      <c r="M16" s="332"/>
    </row>
    <row r="17" spans="1:13" ht="19.5" customHeight="1" thickBot="1" x14ac:dyDescent="0.35">
      <c r="A17" s="56" t="s">
        <v>42</v>
      </c>
      <c r="B17" s="57"/>
      <c r="C17" s="58">
        <f>+$D$7+C18</f>
        <v>1357.5</v>
      </c>
      <c r="D17" s="58">
        <f t="shared" ref="D17:E17" si="0">+$D$7+D18</f>
        <v>1424.5</v>
      </c>
      <c r="E17" s="58">
        <f t="shared" si="0"/>
        <v>42.5</v>
      </c>
      <c r="F17" s="59">
        <v>0</v>
      </c>
      <c r="G17" s="60">
        <f>F17+G18</f>
        <v>0</v>
      </c>
      <c r="H17" s="226">
        <f t="shared" ref="H17:L17" si="1">G17+H18</f>
        <v>0</v>
      </c>
      <c r="I17" s="226">
        <f t="shared" si="1"/>
        <v>0</v>
      </c>
      <c r="J17" s="226">
        <f t="shared" si="1"/>
        <v>0</v>
      </c>
      <c r="K17" s="226">
        <f t="shared" si="1"/>
        <v>0</v>
      </c>
      <c r="L17" s="227">
        <f t="shared" si="1"/>
        <v>0</v>
      </c>
      <c r="M17" s="58">
        <f>L17</f>
        <v>0</v>
      </c>
    </row>
    <row r="18" spans="1:13" ht="15" customHeight="1" thickTop="1" thickBot="1" x14ac:dyDescent="0.35">
      <c r="A18" s="63" t="s">
        <v>43</v>
      </c>
      <c r="B18" s="310" t="s">
        <v>44</v>
      </c>
      <c r="C18" s="64">
        <v>1315</v>
      </c>
      <c r="D18" s="64">
        <v>1382</v>
      </c>
      <c r="E18" s="64">
        <f>+C8+E19</f>
        <v>0</v>
      </c>
      <c r="F18" s="65">
        <f t="shared" ref="F18:L18" si="2">SUM(F19:F24)</f>
        <v>0</v>
      </c>
      <c r="G18" s="66">
        <f t="shared" si="2"/>
        <v>0</v>
      </c>
      <c r="H18" s="67">
        <f t="shared" si="2"/>
        <v>0</v>
      </c>
      <c r="I18" s="67">
        <f t="shared" si="2"/>
        <v>0</v>
      </c>
      <c r="J18" s="67">
        <f t="shared" si="2"/>
        <v>0</v>
      </c>
      <c r="K18" s="67">
        <f t="shared" si="2"/>
        <v>0</v>
      </c>
      <c r="L18" s="68">
        <f t="shared" si="2"/>
        <v>0</v>
      </c>
      <c r="M18" s="64">
        <f>SUM(F18:L18)</f>
        <v>0</v>
      </c>
    </row>
    <row r="19" spans="1:13" ht="15" customHeight="1" x14ac:dyDescent="0.3">
      <c r="A19" s="69" t="s">
        <v>45</v>
      </c>
      <c r="B19" s="310"/>
      <c r="C19" s="228"/>
      <c r="D19" s="71"/>
      <c r="E19" s="179"/>
      <c r="F19" s="73"/>
      <c r="G19" s="82"/>
      <c r="H19" s="75"/>
      <c r="I19" s="75"/>
      <c r="J19" s="75"/>
      <c r="K19" s="75"/>
      <c r="L19" s="76"/>
      <c r="M19" s="71" t="str">
        <f>IF(E19="","",SUM(F19:L19))</f>
        <v/>
      </c>
    </row>
    <row r="20" spans="1:13" ht="15" customHeight="1" x14ac:dyDescent="0.3">
      <c r="A20" s="77" t="s">
        <v>107</v>
      </c>
      <c r="B20" s="310"/>
      <c r="C20" s="78"/>
      <c r="D20" s="79"/>
      <c r="E20" s="179"/>
      <c r="F20" s="81"/>
      <c r="G20" s="82"/>
      <c r="H20" s="83"/>
      <c r="I20" s="83"/>
      <c r="J20" s="83"/>
      <c r="K20" s="83"/>
      <c r="L20" s="84"/>
      <c r="M20" s="71" t="str">
        <f t="shared" ref="M20:M24" si="3">IF(E20="","",SUM(F20:L20))</f>
        <v/>
      </c>
    </row>
    <row r="21" spans="1:13" ht="15" customHeight="1" x14ac:dyDescent="0.3">
      <c r="A21" s="85" t="s">
        <v>108</v>
      </c>
      <c r="B21" s="310"/>
      <c r="C21" s="78"/>
      <c r="D21" s="79"/>
      <c r="E21" s="179"/>
      <c r="F21" s="81"/>
      <c r="G21" s="82"/>
      <c r="H21" s="83"/>
      <c r="I21" s="83"/>
      <c r="J21" s="83"/>
      <c r="K21" s="83"/>
      <c r="L21" s="84"/>
      <c r="M21" s="71" t="str">
        <f t="shared" si="3"/>
        <v/>
      </c>
    </row>
    <row r="22" spans="1:13" ht="15" customHeight="1" x14ac:dyDescent="0.3">
      <c r="A22" s="85" t="s">
        <v>91</v>
      </c>
      <c r="B22" s="310"/>
      <c r="C22" s="78"/>
      <c r="D22" s="79"/>
      <c r="E22" s="179"/>
      <c r="F22" s="81"/>
      <c r="G22" s="82"/>
      <c r="H22" s="83"/>
      <c r="I22" s="83"/>
      <c r="J22" s="83"/>
      <c r="K22" s="83"/>
      <c r="L22" s="84"/>
      <c r="M22" s="71" t="str">
        <f t="shared" si="3"/>
        <v/>
      </c>
    </row>
    <row r="23" spans="1:13" ht="15" customHeight="1" x14ac:dyDescent="0.3">
      <c r="A23" s="85" t="s">
        <v>92</v>
      </c>
      <c r="B23" s="310"/>
      <c r="C23" s="78"/>
      <c r="D23" s="79"/>
      <c r="E23" s="179"/>
      <c r="F23" s="81"/>
      <c r="G23" s="82"/>
      <c r="H23" s="83"/>
      <c r="I23" s="83"/>
      <c r="J23" s="83"/>
      <c r="K23" s="83"/>
      <c r="L23" s="84"/>
      <c r="M23" s="71" t="str">
        <f t="shared" si="3"/>
        <v/>
      </c>
    </row>
    <row r="24" spans="1:13" ht="15" customHeight="1" thickBot="1" x14ac:dyDescent="0.35">
      <c r="A24" s="86" t="s">
        <v>50</v>
      </c>
      <c r="B24" s="310"/>
      <c r="C24" s="87"/>
      <c r="D24" s="88"/>
      <c r="E24" s="89"/>
      <c r="F24" s="90"/>
      <c r="G24" s="91"/>
      <c r="H24" s="92"/>
      <c r="I24" s="92"/>
      <c r="J24" s="92"/>
      <c r="K24" s="92"/>
      <c r="L24" s="93"/>
      <c r="M24" s="71" t="str">
        <f t="shared" si="3"/>
        <v/>
      </c>
    </row>
    <row r="25" spans="1:13" ht="15" customHeight="1" x14ac:dyDescent="0.3">
      <c r="A25" s="86" t="s">
        <v>51</v>
      </c>
      <c r="B25" s="95" t="s">
        <v>52</v>
      </c>
      <c r="C25" s="97"/>
      <c r="D25" s="103"/>
      <c r="E25" s="180"/>
      <c r="F25" s="99"/>
      <c r="G25" s="100"/>
      <c r="H25" s="101"/>
      <c r="I25" s="101"/>
      <c r="J25" s="101"/>
      <c r="K25" s="101"/>
      <c r="L25" s="102"/>
      <c r="M25" s="103"/>
    </row>
    <row r="26" spans="1:13" ht="31.5" customHeight="1" thickBot="1" x14ac:dyDescent="0.35">
      <c r="A26" s="104" t="s">
        <v>55</v>
      </c>
      <c r="B26" s="203"/>
      <c r="C26" s="229"/>
      <c r="D26" s="229"/>
      <c r="E26" s="229"/>
      <c r="F26" s="229"/>
      <c r="G26" s="229"/>
      <c r="H26" s="229"/>
      <c r="I26" s="229"/>
      <c r="J26" s="229"/>
      <c r="K26" s="229"/>
      <c r="L26" s="229"/>
      <c r="M26" s="230"/>
    </row>
    <row r="27" spans="1:13" ht="15" customHeight="1" x14ac:dyDescent="0.3">
      <c r="A27" s="108" t="s">
        <v>58</v>
      </c>
      <c r="B27" s="314" t="s">
        <v>59</v>
      </c>
      <c r="C27" s="109" t="s">
        <v>109</v>
      </c>
      <c r="D27" s="109">
        <v>150</v>
      </c>
      <c r="E27" s="109">
        <v>150</v>
      </c>
      <c r="F27" s="110">
        <v>0</v>
      </c>
      <c r="G27" s="111">
        <f t="shared" ref="G27:M27" si="4">IF($D27="n.a.","n.a.",SUM(G28:G32))</f>
        <v>0</v>
      </c>
      <c r="H27" s="231">
        <f t="shared" si="4"/>
        <v>0</v>
      </c>
      <c r="I27" s="231">
        <f t="shared" si="4"/>
        <v>0</v>
      </c>
      <c r="J27" s="231">
        <f t="shared" si="4"/>
        <v>0</v>
      </c>
      <c r="K27" s="231">
        <f t="shared" si="4"/>
        <v>0</v>
      </c>
      <c r="L27" s="232">
        <f t="shared" si="4"/>
        <v>0</v>
      </c>
      <c r="M27" s="109">
        <f t="shared" si="4"/>
        <v>0</v>
      </c>
    </row>
    <row r="28" spans="1:13" ht="15" customHeight="1" x14ac:dyDescent="0.3">
      <c r="A28" s="114" t="s">
        <v>95</v>
      </c>
      <c r="B28" s="310"/>
      <c r="C28" s="228"/>
      <c r="D28" s="71"/>
      <c r="E28" s="116"/>
      <c r="F28" s="73"/>
      <c r="G28" s="118"/>
      <c r="H28" s="75"/>
      <c r="I28" s="233"/>
      <c r="J28" s="233"/>
      <c r="K28" s="233"/>
      <c r="L28" s="234"/>
      <c r="M28" s="121" t="str">
        <f>IF(D28="","",SUM(F28:L28))</f>
        <v/>
      </c>
    </row>
    <row r="29" spans="1:13" ht="15" customHeight="1" x14ac:dyDescent="0.3">
      <c r="A29" s="114" t="s">
        <v>61</v>
      </c>
      <c r="B29" s="310"/>
      <c r="C29" s="115"/>
      <c r="D29" s="115">
        <v>150</v>
      </c>
      <c r="E29" s="116">
        <v>150</v>
      </c>
      <c r="F29" s="117"/>
      <c r="G29" s="118"/>
      <c r="H29" s="233"/>
      <c r="I29" s="233"/>
      <c r="J29" s="233"/>
      <c r="K29" s="233"/>
      <c r="L29" s="234"/>
      <c r="M29" s="121">
        <f t="shared" ref="M29:M32" si="5">IF(D29="","",SUM(F29:L29))</f>
        <v>0</v>
      </c>
    </row>
    <row r="30" spans="1:13" ht="15" customHeight="1" x14ac:dyDescent="0.3">
      <c r="A30" s="114" t="s">
        <v>62</v>
      </c>
      <c r="B30" s="310"/>
      <c r="C30" s="115"/>
      <c r="D30" s="115"/>
      <c r="E30" s="116"/>
      <c r="F30" s="117"/>
      <c r="G30" s="118"/>
      <c r="H30" s="233"/>
      <c r="I30" s="233"/>
      <c r="J30" s="233"/>
      <c r="K30" s="233"/>
      <c r="L30" s="234"/>
      <c r="M30" s="121" t="str">
        <f t="shared" si="5"/>
        <v/>
      </c>
    </row>
    <row r="31" spans="1:13" ht="15" customHeight="1" x14ac:dyDescent="0.3">
      <c r="A31" s="114" t="s">
        <v>63</v>
      </c>
      <c r="B31" s="310"/>
      <c r="C31" s="115"/>
      <c r="D31" s="115"/>
      <c r="E31" s="116"/>
      <c r="F31" s="117"/>
      <c r="G31" s="118"/>
      <c r="H31" s="233"/>
      <c r="I31" s="233"/>
      <c r="J31" s="233"/>
      <c r="K31" s="233"/>
      <c r="L31" s="234"/>
      <c r="M31" s="121" t="str">
        <f t="shared" si="5"/>
        <v/>
      </c>
    </row>
    <row r="32" spans="1:13" ht="15" customHeight="1" x14ac:dyDescent="0.3">
      <c r="A32" s="122" t="s">
        <v>64</v>
      </c>
      <c r="B32" s="315"/>
      <c r="C32" s="115"/>
      <c r="D32" s="115"/>
      <c r="E32" s="116"/>
      <c r="F32" s="117"/>
      <c r="G32" s="118"/>
      <c r="H32" s="233"/>
      <c r="I32" s="233"/>
      <c r="J32" s="233"/>
      <c r="K32" s="233"/>
      <c r="L32" s="234"/>
      <c r="M32" s="121" t="str">
        <f t="shared" si="5"/>
        <v/>
      </c>
    </row>
    <row r="33" spans="1:13" ht="15" customHeight="1" thickBot="1" x14ac:dyDescent="0.35">
      <c r="A33" s="69" t="s">
        <v>65</v>
      </c>
      <c r="B33" s="203"/>
      <c r="C33" s="125"/>
      <c r="D33" s="125"/>
      <c r="E33" s="125"/>
      <c r="F33" s="229"/>
      <c r="G33" s="229"/>
      <c r="H33" s="229"/>
      <c r="I33" s="229"/>
      <c r="J33" s="229"/>
      <c r="K33" s="229"/>
      <c r="L33" s="229"/>
      <c r="M33" s="230"/>
    </row>
    <row r="34" spans="1:13" ht="28.8" x14ac:dyDescent="0.3">
      <c r="A34" s="235" t="s">
        <v>66</v>
      </c>
      <c r="B34" s="316" t="s">
        <v>67</v>
      </c>
      <c r="C34" s="236"/>
      <c r="D34" s="237"/>
      <c r="E34" s="238">
        <f t="shared" ref="E34:M34" si="6">IF($C34="n.a.","n.a.",E35+E36)</f>
        <v>0</v>
      </c>
      <c r="F34" s="239">
        <f t="shared" si="6"/>
        <v>0</v>
      </c>
      <c r="G34" s="240">
        <f t="shared" si="6"/>
        <v>0</v>
      </c>
      <c r="H34" s="241">
        <f t="shared" si="6"/>
        <v>0</v>
      </c>
      <c r="I34" s="241">
        <f t="shared" si="6"/>
        <v>0</v>
      </c>
      <c r="J34" s="241">
        <f t="shared" si="6"/>
        <v>0</v>
      </c>
      <c r="K34" s="241">
        <f t="shared" si="6"/>
        <v>0</v>
      </c>
      <c r="L34" s="241">
        <f t="shared" si="6"/>
        <v>0</v>
      </c>
      <c r="M34" s="242">
        <f t="shared" si="6"/>
        <v>0</v>
      </c>
    </row>
    <row r="35" spans="1:13" ht="15" customHeight="1" x14ac:dyDescent="0.3">
      <c r="A35" s="85" t="s">
        <v>69</v>
      </c>
      <c r="B35" s="317"/>
      <c r="C35" s="243"/>
      <c r="D35" s="243"/>
      <c r="E35" s="244"/>
      <c r="F35" s="245"/>
      <c r="G35" s="246"/>
      <c r="H35" s="247"/>
      <c r="I35" s="247"/>
      <c r="J35" s="247"/>
      <c r="K35" s="247"/>
      <c r="L35" s="247"/>
      <c r="M35" s="248">
        <f>IF($C$34="n.a.","",SUM(F35:L35))</f>
        <v>0</v>
      </c>
    </row>
    <row r="36" spans="1:13" ht="15" customHeight="1" x14ac:dyDescent="0.3">
      <c r="A36" s="85" t="s">
        <v>70</v>
      </c>
      <c r="B36" s="352"/>
      <c r="C36" s="243"/>
      <c r="D36" s="243"/>
      <c r="E36" s="244"/>
      <c r="F36" s="245"/>
      <c r="G36" s="246"/>
      <c r="H36" s="247"/>
      <c r="I36" s="247"/>
      <c r="J36" s="247"/>
      <c r="K36" s="247"/>
      <c r="L36" s="247"/>
      <c r="M36" s="248">
        <f>IF($C$34="n.a.","",SUM(F36:L36))</f>
        <v>0</v>
      </c>
    </row>
    <row r="37" spans="1:13" s="142" customFormat="1" ht="30" customHeight="1" thickBot="1" x14ac:dyDescent="0.35">
      <c r="A37" s="123" t="s">
        <v>71</v>
      </c>
      <c r="B37" s="344"/>
      <c r="C37" s="345"/>
      <c r="D37" s="345"/>
      <c r="E37" s="345"/>
      <c r="F37" s="345"/>
      <c r="G37" s="345"/>
      <c r="H37" s="345"/>
      <c r="I37" s="345"/>
      <c r="J37" s="345"/>
      <c r="K37" s="345"/>
      <c r="L37" s="345"/>
      <c r="M37" s="346"/>
    </row>
    <row r="38" spans="1:13" s="142" customFormat="1" ht="22.2" customHeight="1" x14ac:dyDescent="0.3">
      <c r="A38" s="108" t="s">
        <v>72</v>
      </c>
      <c r="B38" s="249" t="s">
        <v>73</v>
      </c>
      <c r="C38" s="250" t="s">
        <v>68</v>
      </c>
      <c r="D38" s="250"/>
      <c r="E38" s="251"/>
      <c r="F38" s="252" t="str">
        <f>IF($C38="n.a.","n.a.","")</f>
        <v>n.a.</v>
      </c>
      <c r="G38" s="253" t="str">
        <f t="shared" ref="G38:L38" si="7">IF($C38="n.a.","n.a.","")</f>
        <v>n.a.</v>
      </c>
      <c r="H38" s="254" t="str">
        <f t="shared" si="7"/>
        <v>n.a.</v>
      </c>
      <c r="I38" s="254" t="str">
        <f t="shared" si="7"/>
        <v>n.a.</v>
      </c>
      <c r="J38" s="254" t="str">
        <f t="shared" si="7"/>
        <v>n.a.</v>
      </c>
      <c r="K38" s="254" t="str">
        <f t="shared" si="7"/>
        <v>n.a.</v>
      </c>
      <c r="L38" s="254" t="str">
        <f t="shared" si="7"/>
        <v>n.a.</v>
      </c>
      <c r="M38" s="255" t="str">
        <f>IF(C38="n.a.","n.a.",SUM(F38:L38))</f>
        <v>n.a.</v>
      </c>
    </row>
    <row r="39" spans="1:13" s="142" customFormat="1" ht="15" customHeight="1" thickBot="1" x14ac:dyDescent="0.35">
      <c r="A39" s="69" t="s">
        <v>74</v>
      </c>
      <c r="B39" s="203"/>
      <c r="C39" s="256"/>
      <c r="D39" s="256"/>
      <c r="E39" s="256"/>
      <c r="F39" s="229"/>
      <c r="G39" s="229"/>
      <c r="H39" s="229"/>
      <c r="I39" s="229"/>
      <c r="J39" s="229"/>
      <c r="K39" s="229"/>
      <c r="L39" s="229"/>
      <c r="M39" s="230"/>
    </row>
    <row r="40" spans="1:13" ht="38.25" customHeight="1" x14ac:dyDescent="0.3">
      <c r="A40" s="320" t="s">
        <v>75</v>
      </c>
      <c r="B40" s="321"/>
      <c r="C40" s="321"/>
      <c r="D40" s="321"/>
      <c r="E40" s="321"/>
      <c r="F40" s="321"/>
      <c r="G40" s="321"/>
      <c r="H40" s="321"/>
      <c r="I40" s="321"/>
      <c r="J40" s="321"/>
      <c r="K40" s="321"/>
      <c r="L40" s="321"/>
      <c r="M40" s="322"/>
    </row>
    <row r="41" spans="1:13" ht="21" customHeight="1" x14ac:dyDescent="0.3">
      <c r="A41" s="257"/>
      <c r="B41" s="258"/>
      <c r="C41" s="259"/>
      <c r="D41" s="260"/>
      <c r="E41" s="261"/>
      <c r="F41" s="262"/>
      <c r="G41" s="263"/>
      <c r="H41" s="264"/>
      <c r="I41" s="264"/>
      <c r="J41" s="264"/>
      <c r="K41" s="264"/>
      <c r="L41" s="264"/>
      <c r="M41" s="265">
        <f>SUM(F41:L41)</f>
        <v>0</v>
      </c>
    </row>
    <row r="42" spans="1:13" ht="15" customHeight="1" thickBot="1" x14ac:dyDescent="0.35">
      <c r="A42" s="266" t="s">
        <v>79</v>
      </c>
      <c r="B42" s="330"/>
      <c r="C42" s="347"/>
      <c r="D42" s="347"/>
      <c r="E42" s="348"/>
      <c r="F42" s="349"/>
      <c r="G42" s="350"/>
      <c r="H42" s="331"/>
      <c r="I42" s="331"/>
      <c r="J42" s="331"/>
      <c r="K42" s="331"/>
      <c r="L42" s="331"/>
      <c r="M42" s="332"/>
    </row>
    <row r="43" spans="1:13" ht="1.5" customHeight="1" thickTop="1" x14ac:dyDescent="0.3">
      <c r="A43" s="267"/>
      <c r="B43" s="268"/>
      <c r="C43" s="269"/>
      <c r="D43" s="270"/>
      <c r="E43" s="271"/>
      <c r="F43" s="272"/>
      <c r="G43" s="273"/>
      <c r="H43" s="274"/>
      <c r="I43" s="274"/>
      <c r="J43" s="274"/>
      <c r="K43" s="274"/>
      <c r="L43" s="274"/>
      <c r="M43" s="274"/>
    </row>
    <row r="44" spans="1:13" ht="15" hidden="1" customHeight="1" x14ac:dyDescent="0.3">
      <c r="A44" s="275"/>
      <c r="B44" s="274"/>
      <c r="C44" s="274"/>
      <c r="D44" s="274"/>
      <c r="E44" s="274"/>
      <c r="F44" s="274"/>
      <c r="G44" s="274"/>
      <c r="H44" s="274"/>
      <c r="I44" s="274"/>
      <c r="J44" s="274"/>
      <c r="K44" s="274"/>
      <c r="L44" s="274"/>
      <c r="M44" s="274"/>
    </row>
    <row r="45" spans="1:13" ht="3" hidden="1" customHeight="1" x14ac:dyDescent="0.3">
      <c r="A45" s="276"/>
      <c r="B45" s="276"/>
      <c r="C45" s="277"/>
      <c r="D45" s="274"/>
      <c r="E45" s="274"/>
      <c r="F45" s="274"/>
      <c r="G45" s="274"/>
      <c r="H45" s="274"/>
      <c r="I45" s="274"/>
      <c r="J45" s="274"/>
      <c r="K45" s="274"/>
      <c r="L45" s="274"/>
      <c r="M45" s="274"/>
    </row>
    <row r="46" spans="1:13" hidden="1" x14ac:dyDescent="0.3">
      <c r="A46" s="275"/>
      <c r="B46" s="274"/>
      <c r="C46" s="274"/>
      <c r="D46" s="274"/>
      <c r="E46" s="274"/>
      <c r="F46" s="274"/>
      <c r="G46" s="274"/>
      <c r="H46" s="274"/>
      <c r="I46" s="274"/>
      <c r="J46" s="274"/>
      <c r="K46" s="274"/>
      <c r="L46" s="274"/>
      <c r="M46" s="274"/>
    </row>
    <row r="47" spans="1:13" hidden="1" x14ac:dyDescent="0.3">
      <c r="A47" s="278"/>
      <c r="B47" s="278"/>
      <c r="C47" s="278"/>
      <c r="D47" s="278"/>
      <c r="E47" s="278"/>
      <c r="F47" s="279"/>
      <c r="G47" s="279"/>
      <c r="H47" s="279"/>
      <c r="I47" s="279"/>
      <c r="J47" s="279"/>
      <c r="K47" s="279"/>
      <c r="L47" s="279"/>
      <c r="M47" s="279"/>
    </row>
    <row r="48" spans="1:13" hidden="1" x14ac:dyDescent="0.3">
      <c r="A48" s="280"/>
      <c r="B48" s="280"/>
      <c r="C48" s="280"/>
      <c r="D48" s="280"/>
      <c r="E48" s="280"/>
      <c r="F48" s="280"/>
      <c r="G48" s="280"/>
      <c r="H48" s="280"/>
      <c r="I48" s="280"/>
      <c r="J48" s="280"/>
      <c r="K48" s="280"/>
      <c r="L48" s="280"/>
      <c r="M48" s="280"/>
    </row>
    <row r="49" spans="1:13" hidden="1" x14ac:dyDescent="0.3">
      <c r="A49" s="275"/>
      <c r="B49" s="275"/>
      <c r="C49" s="275"/>
      <c r="D49" s="275"/>
      <c r="E49" s="275"/>
      <c r="F49" s="275"/>
      <c r="G49" s="275"/>
      <c r="H49" s="275"/>
      <c r="I49" s="275"/>
      <c r="J49" s="275"/>
      <c r="K49" s="275"/>
      <c r="L49" s="275"/>
      <c r="M49" s="275"/>
    </row>
    <row r="50" spans="1:13" hidden="1" x14ac:dyDescent="0.3">
      <c r="A50" s="275"/>
      <c r="B50" s="275"/>
      <c r="C50" s="275"/>
      <c r="D50" s="275"/>
      <c r="E50" s="275"/>
      <c r="F50" s="275"/>
      <c r="G50" s="275"/>
      <c r="H50" s="275"/>
      <c r="I50" s="275"/>
      <c r="J50" s="275"/>
      <c r="K50" s="275"/>
      <c r="L50" s="275"/>
      <c r="M50" s="275"/>
    </row>
    <row r="51" spans="1:13" hidden="1" x14ac:dyDescent="0.3">
      <c r="A51" s="275"/>
      <c r="B51" s="275"/>
      <c r="C51" s="275"/>
      <c r="D51" s="275"/>
      <c r="E51" s="275"/>
      <c r="F51" s="275"/>
      <c r="G51" s="275"/>
      <c r="H51" s="275"/>
      <c r="I51" s="275"/>
      <c r="J51" s="275"/>
      <c r="K51" s="275"/>
      <c r="L51" s="275"/>
      <c r="M51" s="275"/>
    </row>
    <row r="52" spans="1:13" ht="15" customHeight="1" x14ac:dyDescent="0.3">
      <c r="A52" s="281" t="s">
        <v>110</v>
      </c>
      <c r="B52" s="275"/>
      <c r="C52" s="275"/>
      <c r="D52" s="275"/>
      <c r="E52" s="275"/>
      <c r="F52" s="275"/>
      <c r="G52" s="275"/>
      <c r="H52" s="275"/>
      <c r="I52" s="275"/>
      <c r="J52" s="275"/>
      <c r="K52" s="275"/>
      <c r="L52" s="275"/>
      <c r="M52" s="275"/>
    </row>
    <row r="53" spans="1:13" s="174" customFormat="1" ht="32.4" customHeight="1" x14ac:dyDescent="0.3">
      <c r="A53" s="351" t="s">
        <v>111</v>
      </c>
      <c r="B53" s="351"/>
      <c r="C53" s="351"/>
      <c r="D53" s="351"/>
      <c r="E53" s="351"/>
      <c r="F53" s="351"/>
      <c r="G53" s="351"/>
      <c r="H53" s="351"/>
      <c r="I53" s="351"/>
      <c r="J53" s="351"/>
      <c r="K53" s="351"/>
      <c r="L53" s="351"/>
      <c r="M53" s="351"/>
    </row>
    <row r="54" spans="1:13" ht="15.6" x14ac:dyDescent="0.3">
      <c r="A54" s="282"/>
      <c r="B54" s="282"/>
      <c r="C54" s="282"/>
      <c r="D54" s="282"/>
      <c r="E54" s="282"/>
      <c r="F54" s="282"/>
      <c r="G54" s="282"/>
      <c r="H54" s="282"/>
      <c r="I54" s="282"/>
      <c r="J54" s="282"/>
      <c r="K54" s="282"/>
      <c r="L54" s="282"/>
      <c r="M54" s="282"/>
    </row>
    <row r="55" spans="1:13" ht="15.6" x14ac:dyDescent="0.3">
      <c r="A55" s="351" t="s">
        <v>112</v>
      </c>
      <c r="B55" s="351"/>
      <c r="C55" s="351"/>
      <c r="D55" s="351"/>
      <c r="E55" s="351"/>
      <c r="F55" s="351"/>
      <c r="G55" s="351"/>
      <c r="H55" s="351"/>
      <c r="I55" s="351"/>
      <c r="J55" s="351"/>
      <c r="K55" s="351"/>
      <c r="L55" s="351"/>
      <c r="M55" s="351"/>
    </row>
    <row r="56" spans="1:13" ht="15.6" x14ac:dyDescent="0.3">
      <c r="A56" s="282"/>
      <c r="B56" s="282"/>
      <c r="C56" s="282"/>
      <c r="D56" s="282"/>
      <c r="E56" s="282"/>
      <c r="F56" s="282"/>
      <c r="G56" s="282"/>
      <c r="H56" s="282"/>
      <c r="I56" s="282"/>
      <c r="J56" s="282"/>
      <c r="K56" s="282"/>
      <c r="L56" s="282"/>
      <c r="M56" s="282"/>
    </row>
    <row r="57" spans="1:13" ht="30" customHeight="1" x14ac:dyDescent="0.3">
      <c r="A57" s="351" t="s">
        <v>113</v>
      </c>
      <c r="B57" s="351"/>
      <c r="C57" s="351"/>
      <c r="D57" s="351"/>
      <c r="E57" s="351"/>
      <c r="F57" s="351"/>
      <c r="G57" s="351"/>
      <c r="H57" s="351"/>
      <c r="I57" s="351"/>
      <c r="J57" s="351"/>
      <c r="K57" s="351"/>
      <c r="L57" s="351"/>
      <c r="M57" s="351"/>
    </row>
  </sheetData>
  <mergeCells count="19">
    <mergeCell ref="A5:C5"/>
    <mergeCell ref="A6:C6"/>
    <mergeCell ref="A7:C7"/>
    <mergeCell ref="A8:C8"/>
    <mergeCell ref="A13:A14"/>
    <mergeCell ref="B13:B14"/>
    <mergeCell ref="C13:C14"/>
    <mergeCell ref="A57:M57"/>
    <mergeCell ref="D13:D14"/>
    <mergeCell ref="E13:E14"/>
    <mergeCell ref="B16:M16"/>
    <mergeCell ref="B18:B24"/>
    <mergeCell ref="B27:B32"/>
    <mergeCell ref="B34:B36"/>
    <mergeCell ref="B37:M37"/>
    <mergeCell ref="A40:M40"/>
    <mergeCell ref="B42:M42"/>
    <mergeCell ref="A53:M53"/>
    <mergeCell ref="A55:M55"/>
  </mergeCells>
  <dataValidations count="1">
    <dataValidation operator="greaterThan" allowBlank="1" showInputMessage="1" showErrorMessage="1" sqref="A15:A44 B25:B44 B15:B18 C38:M44 C15:M36"/>
  </dataValidations>
  <pageMargins left="0.5" right="0.25" top="0.25" bottom="0.25" header="0" footer="0"/>
  <pageSetup scale="5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7"/>
  <sheetViews>
    <sheetView tabSelected="1" topLeftCell="A25" zoomScale="80" zoomScaleNormal="80" workbookViewId="0">
      <selection activeCell="E21" sqref="E21"/>
    </sheetView>
  </sheetViews>
  <sheetFormatPr defaultColWidth="8.88671875" defaultRowHeight="14.4" x14ac:dyDescent="0.3"/>
  <cols>
    <col min="1" max="1" width="56.44140625" style="2" customWidth="1"/>
    <col min="2" max="2" width="12.33203125" style="2" customWidth="1"/>
    <col min="3" max="5" width="21.109375" style="2" customWidth="1"/>
    <col min="6" max="13" width="14.88671875" style="2" customWidth="1"/>
    <col min="14" max="16384" width="8.88671875" style="2"/>
  </cols>
  <sheetData>
    <row r="1" spans="1:14" ht="23.4" x14ac:dyDescent="0.45">
      <c r="A1" s="1" t="s">
        <v>0</v>
      </c>
      <c r="L1" s="3"/>
    </row>
    <row r="2" spans="1:14" ht="18" x14ac:dyDescent="0.35">
      <c r="A2" s="4"/>
      <c r="I2" s="5" t="s">
        <v>1</v>
      </c>
      <c r="J2" s="6">
        <v>41929</v>
      </c>
      <c r="L2" s="7" t="s">
        <v>2</v>
      </c>
      <c r="M2" s="8">
        <v>41737</v>
      </c>
    </row>
    <row r="3" spans="1:14" ht="15" thickBot="1" x14ac:dyDescent="0.35">
      <c r="A3" s="3"/>
    </row>
    <row r="4" spans="1:14" ht="15.75" customHeight="1" thickTop="1" x14ac:dyDescent="0.3">
      <c r="A4" s="283" t="s">
        <v>3</v>
      </c>
      <c r="B4" s="10"/>
      <c r="C4" s="11" t="s">
        <v>4</v>
      </c>
      <c r="D4" s="10" t="s">
        <v>114</v>
      </c>
      <c r="E4" s="10"/>
      <c r="F4" s="10"/>
      <c r="G4" s="10"/>
      <c r="H4" s="10"/>
      <c r="I4" s="10"/>
      <c r="J4" s="10"/>
      <c r="K4" s="10"/>
      <c r="L4" s="10"/>
      <c r="M4" s="284"/>
    </row>
    <row r="5" spans="1:14" ht="15.6" x14ac:dyDescent="0.3">
      <c r="A5" s="296" t="s">
        <v>6</v>
      </c>
      <c r="B5" s="297"/>
      <c r="C5" s="297"/>
      <c r="D5" s="13" t="s">
        <v>104</v>
      </c>
      <c r="E5" s="13"/>
      <c r="F5" s="13"/>
      <c r="G5" s="13"/>
      <c r="J5" s="14"/>
      <c r="K5" s="200" t="s">
        <v>8</v>
      </c>
      <c r="L5" s="210" t="s">
        <v>115</v>
      </c>
      <c r="M5" s="17"/>
    </row>
    <row r="6" spans="1:14" ht="15.6" x14ac:dyDescent="0.3">
      <c r="A6" s="296" t="s">
        <v>10</v>
      </c>
      <c r="B6" s="297"/>
      <c r="C6" s="297"/>
      <c r="D6" s="13" t="s">
        <v>106</v>
      </c>
      <c r="E6" s="13"/>
      <c r="F6" s="13"/>
      <c r="G6" s="13"/>
      <c r="I6" s="14"/>
      <c r="J6" s="14"/>
      <c r="K6" s="200" t="s">
        <v>8</v>
      </c>
      <c r="M6" s="18"/>
    </row>
    <row r="7" spans="1:14" ht="15.6" x14ac:dyDescent="0.3">
      <c r="A7" s="296" t="s">
        <v>13</v>
      </c>
      <c r="B7" s="297"/>
      <c r="C7" s="297"/>
      <c r="D7" s="285">
        <v>7.5</v>
      </c>
      <c r="E7" s="286" t="s">
        <v>116</v>
      </c>
      <c r="F7" s="287">
        <f>2.1+0.4</f>
        <v>2.5</v>
      </c>
      <c r="G7" s="20"/>
      <c r="H7" s="20"/>
      <c r="I7" s="14"/>
      <c r="J7" s="14"/>
      <c r="K7" s="200" t="s">
        <v>14</v>
      </c>
      <c r="L7" s="214">
        <v>15</v>
      </c>
      <c r="M7" s="18" t="s">
        <v>15</v>
      </c>
    </row>
    <row r="8" spans="1:14" ht="15.6" x14ac:dyDescent="0.3">
      <c r="A8" s="296" t="s">
        <v>16</v>
      </c>
      <c r="B8" s="297"/>
      <c r="C8" s="297"/>
      <c r="D8" s="215">
        <v>40664</v>
      </c>
      <c r="E8" s="215"/>
      <c r="F8" s="13"/>
      <c r="G8" s="13"/>
      <c r="H8" s="20"/>
      <c r="I8" s="14"/>
      <c r="J8" s="14"/>
      <c r="K8" s="23" t="s">
        <v>17</v>
      </c>
      <c r="L8" s="288">
        <v>43358</v>
      </c>
      <c r="M8" s="24"/>
    </row>
    <row r="9" spans="1:14" ht="16.2" thickBot="1" x14ac:dyDescent="0.35">
      <c r="A9" s="25"/>
      <c r="B9" s="26"/>
      <c r="C9" s="26" t="s">
        <v>18</v>
      </c>
      <c r="D9" s="27" t="s">
        <v>19</v>
      </c>
      <c r="E9" s="28">
        <v>41456</v>
      </c>
      <c r="F9" s="27" t="s">
        <v>20</v>
      </c>
      <c r="G9" s="28">
        <v>41820</v>
      </c>
      <c r="H9" s="29"/>
      <c r="I9" s="30"/>
      <c r="J9" s="30"/>
      <c r="K9" s="30"/>
      <c r="L9" s="26"/>
      <c r="M9" s="31"/>
    </row>
    <row r="10" spans="1:14" ht="10.5" customHeight="1" thickTop="1" x14ac:dyDescent="0.3">
      <c r="A10" s="200"/>
      <c r="B10" s="200"/>
      <c r="C10" s="200"/>
      <c r="D10" s="32"/>
      <c r="E10" s="32"/>
      <c r="G10" s="32"/>
      <c r="I10" s="14"/>
      <c r="J10" s="14"/>
      <c r="K10" s="14"/>
      <c r="L10" s="200"/>
      <c r="M10" s="20"/>
    </row>
    <row r="11" spans="1:14" ht="15.6" x14ac:dyDescent="0.3">
      <c r="A11" s="33" t="s">
        <v>21</v>
      </c>
      <c r="B11" s="217"/>
      <c r="C11" s="201"/>
      <c r="D11" s="20"/>
      <c r="E11" s="20"/>
      <c r="F11" s="20"/>
      <c r="G11" s="20"/>
      <c r="H11" s="20"/>
      <c r="I11" s="20"/>
      <c r="J11" s="20"/>
      <c r="K11" s="20"/>
      <c r="L11" s="20"/>
      <c r="M11" s="20"/>
    </row>
    <row r="12" spans="1:14" ht="15" customHeight="1" thickBot="1" x14ac:dyDescent="0.35">
      <c r="A12" s="26"/>
      <c r="B12" s="26"/>
    </row>
    <row r="13" spans="1:14" ht="41.25" customHeight="1" thickTop="1" thickBot="1" x14ac:dyDescent="0.35">
      <c r="A13" s="300" t="s">
        <v>23</v>
      </c>
      <c r="B13" s="302" t="s">
        <v>24</v>
      </c>
      <c r="C13" s="304" t="s">
        <v>25</v>
      </c>
      <c r="D13" s="305" t="s">
        <v>26</v>
      </c>
      <c r="E13" s="306" t="s">
        <v>27</v>
      </c>
      <c r="F13" s="35" t="s">
        <v>28</v>
      </c>
      <c r="G13" s="36" t="s">
        <v>29</v>
      </c>
      <c r="H13" s="37" t="s">
        <v>30</v>
      </c>
      <c r="I13" s="37" t="s">
        <v>31</v>
      </c>
      <c r="J13" s="37" t="s">
        <v>32</v>
      </c>
      <c r="K13" s="37" t="s">
        <v>33</v>
      </c>
      <c r="L13" s="38" t="s">
        <v>34</v>
      </c>
      <c r="M13" s="39" t="s">
        <v>35</v>
      </c>
    </row>
    <row r="14" spans="1:14" ht="27" customHeight="1" thickTop="1" thickBot="1" x14ac:dyDescent="0.35">
      <c r="A14" s="301"/>
      <c r="B14" s="303"/>
      <c r="C14" s="304"/>
      <c r="D14" s="305"/>
      <c r="E14" s="306"/>
      <c r="F14" s="40" t="s">
        <v>36</v>
      </c>
      <c r="G14" s="41" t="s">
        <v>37</v>
      </c>
      <c r="H14" s="42" t="s">
        <v>37</v>
      </c>
      <c r="I14" s="42" t="s">
        <v>37</v>
      </c>
      <c r="J14" s="42" t="s">
        <v>37</v>
      </c>
      <c r="K14" s="42" t="s">
        <v>37</v>
      </c>
      <c r="L14" s="43" t="s">
        <v>37</v>
      </c>
      <c r="M14" s="44" t="s">
        <v>37</v>
      </c>
    </row>
    <row r="15" spans="1:14" ht="28.5" customHeight="1" thickTop="1" x14ac:dyDescent="0.3">
      <c r="A15" s="45" t="s">
        <v>38</v>
      </c>
      <c r="B15" s="202" t="s">
        <v>39</v>
      </c>
      <c r="C15" s="218">
        <v>2360000</v>
      </c>
      <c r="D15" s="219">
        <v>2360000</v>
      </c>
      <c r="E15" s="220">
        <v>340000</v>
      </c>
      <c r="F15" s="221">
        <v>0</v>
      </c>
      <c r="G15" s="222"/>
      <c r="H15" s="223"/>
      <c r="I15" s="223"/>
      <c r="J15" s="223"/>
      <c r="K15" s="223"/>
      <c r="L15" s="224"/>
      <c r="M15" s="225">
        <f>SUM(F15:L15)</f>
        <v>0</v>
      </c>
    </row>
    <row r="16" spans="1:14" ht="60" customHeight="1" thickBot="1" x14ac:dyDescent="0.35">
      <c r="A16" s="55" t="s">
        <v>40</v>
      </c>
      <c r="B16" s="354" t="s">
        <v>117</v>
      </c>
      <c r="C16" s="331"/>
      <c r="D16" s="331"/>
      <c r="E16" s="331"/>
      <c r="F16" s="331"/>
      <c r="G16" s="331"/>
      <c r="H16" s="331"/>
      <c r="I16" s="331"/>
      <c r="J16" s="331"/>
      <c r="K16" s="331"/>
      <c r="L16" s="331"/>
      <c r="M16" s="332"/>
      <c r="N16" s="289"/>
    </row>
    <row r="17" spans="1:13" ht="15" thickBot="1" x14ac:dyDescent="0.35">
      <c r="A17" s="56" t="s">
        <v>42</v>
      </c>
      <c r="B17" s="290"/>
      <c r="C17" s="58">
        <f>+$D$7+C18</f>
        <v>16.5</v>
      </c>
      <c r="D17" s="58">
        <f>+$F$7+D18</f>
        <v>11.5</v>
      </c>
      <c r="E17" s="58">
        <f>+$F$7+E18</f>
        <v>2.5</v>
      </c>
      <c r="F17" s="59">
        <f>+$F$7+F18</f>
        <v>11.5</v>
      </c>
      <c r="G17" s="60">
        <f>F17+G18</f>
        <v>11.5</v>
      </c>
      <c r="H17" s="226">
        <f t="shared" ref="H17:L17" si="0">G17+H18</f>
        <v>11.5</v>
      </c>
      <c r="I17" s="226">
        <f t="shared" si="0"/>
        <v>11.5</v>
      </c>
      <c r="J17" s="226">
        <f t="shared" si="0"/>
        <v>11.5</v>
      </c>
      <c r="K17" s="226">
        <f t="shared" si="0"/>
        <v>11.5</v>
      </c>
      <c r="L17" s="227">
        <f t="shared" si="0"/>
        <v>11.5</v>
      </c>
      <c r="M17" s="58">
        <f>L17</f>
        <v>11.5</v>
      </c>
    </row>
    <row r="18" spans="1:13" ht="16.8" thickTop="1" thickBot="1" x14ac:dyDescent="0.35">
      <c r="A18" s="63" t="s">
        <v>43</v>
      </c>
      <c r="B18" s="310" t="s">
        <v>44</v>
      </c>
      <c r="C18" s="64">
        <v>9</v>
      </c>
      <c r="D18" s="64">
        <v>9</v>
      </c>
      <c r="E18" s="64">
        <f>+C8+E19</f>
        <v>0</v>
      </c>
      <c r="F18" s="65">
        <f t="shared" ref="F18:L18" si="1">SUM(F19:F24)</f>
        <v>9</v>
      </c>
      <c r="G18" s="66">
        <f t="shared" si="1"/>
        <v>0</v>
      </c>
      <c r="H18" s="67">
        <f t="shared" si="1"/>
        <v>0</v>
      </c>
      <c r="I18" s="67">
        <f t="shared" si="1"/>
        <v>0</v>
      </c>
      <c r="J18" s="67">
        <f t="shared" si="1"/>
        <v>0</v>
      </c>
      <c r="K18" s="67">
        <f t="shared" si="1"/>
        <v>0</v>
      </c>
      <c r="L18" s="68">
        <f t="shared" si="1"/>
        <v>0</v>
      </c>
      <c r="M18" s="64">
        <f>SUM(F18:L18)</f>
        <v>9</v>
      </c>
    </row>
    <row r="19" spans="1:13" x14ac:dyDescent="0.3">
      <c r="A19" s="69" t="s">
        <v>45</v>
      </c>
      <c r="B19" s="310"/>
      <c r="C19" s="70">
        <v>9</v>
      </c>
      <c r="D19" s="71">
        <v>9</v>
      </c>
      <c r="E19" s="178"/>
      <c r="F19" s="73">
        <v>9</v>
      </c>
      <c r="G19" s="74">
        <v>0</v>
      </c>
      <c r="H19" s="75"/>
      <c r="I19" s="75"/>
      <c r="J19" s="75"/>
      <c r="K19" s="75"/>
      <c r="L19" s="76"/>
      <c r="M19" s="71" t="str">
        <f>IF(E19="","",SUM(F19:L19))</f>
        <v/>
      </c>
    </row>
    <row r="20" spans="1:13" x14ac:dyDescent="0.3">
      <c r="A20" s="77" t="s">
        <v>107</v>
      </c>
      <c r="B20" s="310"/>
      <c r="C20" s="78"/>
      <c r="D20" s="79"/>
      <c r="E20" s="179"/>
      <c r="F20" s="81"/>
      <c r="G20" s="82"/>
      <c r="H20" s="83"/>
      <c r="I20" s="83"/>
      <c r="J20" s="83"/>
      <c r="K20" s="83"/>
      <c r="L20" s="84"/>
      <c r="M20" s="71" t="str">
        <f t="shared" ref="M20:M24" si="2">IF(E20="","",SUM(F20:L20))</f>
        <v/>
      </c>
    </row>
    <row r="21" spans="1:13" x14ac:dyDescent="0.3">
      <c r="A21" s="85" t="s">
        <v>108</v>
      </c>
      <c r="B21" s="310"/>
      <c r="C21" s="78"/>
      <c r="D21" s="79"/>
      <c r="E21" s="179"/>
      <c r="F21" s="81"/>
      <c r="G21" s="82"/>
      <c r="H21" s="83"/>
      <c r="I21" s="83"/>
      <c r="J21" s="83"/>
      <c r="K21" s="83"/>
      <c r="L21" s="84"/>
      <c r="M21" s="71" t="str">
        <f t="shared" si="2"/>
        <v/>
      </c>
    </row>
    <row r="22" spans="1:13" x14ac:dyDescent="0.3">
      <c r="A22" s="85" t="s">
        <v>91</v>
      </c>
      <c r="B22" s="310"/>
      <c r="C22" s="78"/>
      <c r="D22" s="79"/>
      <c r="E22" s="179"/>
      <c r="F22" s="81"/>
      <c r="G22" s="82"/>
      <c r="H22" s="83"/>
      <c r="I22" s="83"/>
      <c r="J22" s="83"/>
      <c r="K22" s="83"/>
      <c r="L22" s="84"/>
      <c r="M22" s="71" t="str">
        <f t="shared" si="2"/>
        <v/>
      </c>
    </row>
    <row r="23" spans="1:13" x14ac:dyDescent="0.3">
      <c r="A23" s="85" t="s">
        <v>92</v>
      </c>
      <c r="B23" s="310"/>
      <c r="C23" s="78"/>
      <c r="D23" s="79"/>
      <c r="E23" s="179"/>
      <c r="F23" s="81"/>
      <c r="G23" s="82"/>
      <c r="H23" s="83"/>
      <c r="I23" s="83"/>
      <c r="J23" s="83"/>
      <c r="K23" s="83"/>
      <c r="L23" s="84"/>
      <c r="M23" s="71" t="str">
        <f t="shared" si="2"/>
        <v/>
      </c>
    </row>
    <row r="24" spans="1:13" ht="15" thickBot="1" x14ac:dyDescent="0.35">
      <c r="A24" s="86" t="s">
        <v>50</v>
      </c>
      <c r="B24" s="310"/>
      <c r="C24" s="87"/>
      <c r="D24" s="88"/>
      <c r="E24" s="89"/>
      <c r="F24" s="90"/>
      <c r="G24" s="91"/>
      <c r="H24" s="92"/>
      <c r="I24" s="92"/>
      <c r="J24" s="92"/>
      <c r="K24" s="92"/>
      <c r="L24" s="93"/>
      <c r="M24" s="71" t="str">
        <f t="shared" si="2"/>
        <v/>
      </c>
    </row>
    <row r="25" spans="1:13" x14ac:dyDescent="0.3">
      <c r="A25" s="86" t="s">
        <v>51</v>
      </c>
      <c r="B25" s="95" t="s">
        <v>52</v>
      </c>
      <c r="C25" s="97"/>
      <c r="D25" s="103"/>
      <c r="E25" s="180"/>
      <c r="F25" s="99"/>
      <c r="G25" s="100"/>
      <c r="H25" s="101"/>
      <c r="I25" s="101"/>
      <c r="J25" s="101"/>
      <c r="K25" s="101"/>
      <c r="L25" s="102"/>
      <c r="M25" s="103"/>
    </row>
    <row r="26" spans="1:13" ht="29.4" thickBot="1" x14ac:dyDescent="0.35">
      <c r="A26" s="104" t="s">
        <v>55</v>
      </c>
      <c r="B26" s="355" t="s">
        <v>118</v>
      </c>
      <c r="C26" s="356"/>
      <c r="D26" s="356"/>
      <c r="E26" s="356"/>
      <c r="F26" s="356"/>
      <c r="G26" s="356"/>
      <c r="H26" s="229"/>
      <c r="I26" s="229"/>
      <c r="J26" s="229"/>
      <c r="K26" s="229"/>
      <c r="L26" s="229"/>
      <c r="M26" s="230"/>
    </row>
    <row r="27" spans="1:13" ht="28.8" x14ac:dyDescent="0.3">
      <c r="A27" s="108" t="s">
        <v>58</v>
      </c>
      <c r="B27" s="314" t="s">
        <v>59</v>
      </c>
      <c r="C27" s="109" t="s">
        <v>109</v>
      </c>
      <c r="D27" s="109">
        <f>SUM(D28:D32)</f>
        <v>0</v>
      </c>
      <c r="E27" s="109">
        <f>SUM(E28:E32)</f>
        <v>0</v>
      </c>
      <c r="F27" s="110">
        <f>IF($D27="n.a.","n.a.",SUM(F28:F32))</f>
        <v>0</v>
      </c>
      <c r="G27" s="111">
        <f t="shared" ref="G27:M27" si="3">IF($D27="n.a.","n.a.",SUM(G28:G32))</f>
        <v>0</v>
      </c>
      <c r="H27" s="231">
        <f t="shared" si="3"/>
        <v>0</v>
      </c>
      <c r="I27" s="231">
        <f t="shared" si="3"/>
        <v>0</v>
      </c>
      <c r="J27" s="231">
        <f t="shared" si="3"/>
        <v>0</v>
      </c>
      <c r="K27" s="231">
        <f t="shared" si="3"/>
        <v>0</v>
      </c>
      <c r="L27" s="232">
        <f t="shared" si="3"/>
        <v>0</v>
      </c>
      <c r="M27" s="109">
        <f t="shared" si="3"/>
        <v>0</v>
      </c>
    </row>
    <row r="28" spans="1:13" x14ac:dyDescent="0.3">
      <c r="A28" s="114" t="s">
        <v>95</v>
      </c>
      <c r="B28" s="310"/>
      <c r="C28" s="115"/>
      <c r="D28" s="115"/>
      <c r="E28" s="116"/>
      <c r="F28" s="117"/>
      <c r="G28" s="118"/>
      <c r="H28" s="233"/>
      <c r="I28" s="233"/>
      <c r="J28" s="233"/>
      <c r="K28" s="233"/>
      <c r="L28" s="234"/>
      <c r="M28" s="121" t="str">
        <f>IF(D28="","",SUM(F28:L28))</f>
        <v/>
      </c>
    </row>
    <row r="29" spans="1:13" x14ac:dyDescent="0.3">
      <c r="A29" s="114" t="s">
        <v>61</v>
      </c>
      <c r="B29" s="310"/>
      <c r="C29" s="115"/>
      <c r="D29" s="115"/>
      <c r="E29" s="116"/>
      <c r="F29" s="117"/>
      <c r="G29" s="118"/>
      <c r="H29" s="233"/>
      <c r="I29" s="233"/>
      <c r="J29" s="233"/>
      <c r="K29" s="233"/>
      <c r="L29" s="234"/>
      <c r="M29" s="121" t="str">
        <f t="shared" ref="M29:M32" si="4">IF(D29="","",SUM(F29:L29))</f>
        <v/>
      </c>
    </row>
    <row r="30" spans="1:13" x14ac:dyDescent="0.3">
      <c r="A30" s="114" t="s">
        <v>62</v>
      </c>
      <c r="B30" s="310"/>
      <c r="C30" s="115"/>
      <c r="D30" s="115"/>
      <c r="E30" s="116"/>
      <c r="F30" s="117"/>
      <c r="G30" s="118"/>
      <c r="H30" s="233"/>
      <c r="I30" s="233"/>
      <c r="J30" s="233"/>
      <c r="K30" s="233"/>
      <c r="L30" s="234"/>
      <c r="M30" s="121" t="str">
        <f t="shared" si="4"/>
        <v/>
      </c>
    </row>
    <row r="31" spans="1:13" x14ac:dyDescent="0.3">
      <c r="A31" s="114" t="s">
        <v>63</v>
      </c>
      <c r="B31" s="310"/>
      <c r="C31" s="115"/>
      <c r="D31" s="115"/>
      <c r="E31" s="116"/>
      <c r="F31" s="117"/>
      <c r="G31" s="118"/>
      <c r="H31" s="233"/>
      <c r="I31" s="233"/>
      <c r="J31" s="233"/>
      <c r="K31" s="233"/>
      <c r="L31" s="234"/>
      <c r="M31" s="121" t="str">
        <f t="shared" si="4"/>
        <v/>
      </c>
    </row>
    <row r="32" spans="1:13" x14ac:dyDescent="0.3">
      <c r="A32" s="122" t="s">
        <v>64</v>
      </c>
      <c r="B32" s="315"/>
      <c r="C32" s="115"/>
      <c r="D32" s="115"/>
      <c r="E32" s="116"/>
      <c r="F32" s="117"/>
      <c r="G32" s="118"/>
      <c r="H32" s="233"/>
      <c r="I32" s="233"/>
      <c r="J32" s="233"/>
      <c r="K32" s="233"/>
      <c r="L32" s="234"/>
      <c r="M32" s="121" t="str">
        <f t="shared" si="4"/>
        <v/>
      </c>
    </row>
    <row r="33" spans="1:13" ht="15" thickBot="1" x14ac:dyDescent="0.35">
      <c r="A33" s="69" t="s">
        <v>65</v>
      </c>
      <c r="B33" s="330" t="s">
        <v>119</v>
      </c>
      <c r="C33" s="353"/>
      <c r="D33" s="353"/>
      <c r="E33" s="353"/>
      <c r="F33" s="353"/>
      <c r="G33" s="353"/>
      <c r="H33" s="229"/>
      <c r="I33" s="229"/>
      <c r="J33" s="229"/>
      <c r="K33" s="229"/>
      <c r="L33" s="229"/>
      <c r="M33" s="230"/>
    </row>
    <row r="34" spans="1:13" ht="28.8" x14ac:dyDescent="0.3">
      <c r="A34" s="235" t="s">
        <v>66</v>
      </c>
      <c r="B34" s="316" t="s">
        <v>67</v>
      </c>
      <c r="C34" s="236"/>
      <c r="D34" s="237"/>
      <c r="E34" s="238">
        <f t="shared" ref="E34:M34" si="5">IF($C34="n.a.","n.a.",E35+E36)</f>
        <v>0</v>
      </c>
      <c r="F34" s="239">
        <f t="shared" si="5"/>
        <v>0</v>
      </c>
      <c r="G34" s="240">
        <f t="shared" si="5"/>
        <v>0</v>
      </c>
      <c r="H34" s="241">
        <f t="shared" si="5"/>
        <v>0</v>
      </c>
      <c r="I34" s="241">
        <f t="shared" si="5"/>
        <v>0</v>
      </c>
      <c r="J34" s="241">
        <f t="shared" si="5"/>
        <v>0</v>
      </c>
      <c r="K34" s="241">
        <f t="shared" si="5"/>
        <v>0</v>
      </c>
      <c r="L34" s="241">
        <f t="shared" si="5"/>
        <v>0</v>
      </c>
      <c r="M34" s="242">
        <f t="shared" si="5"/>
        <v>0</v>
      </c>
    </row>
    <row r="35" spans="1:13" x14ac:dyDescent="0.3">
      <c r="A35" s="85" t="s">
        <v>69</v>
      </c>
      <c r="B35" s="317"/>
      <c r="C35" s="243"/>
      <c r="D35" s="243"/>
      <c r="E35" s="244"/>
      <c r="F35" s="245"/>
      <c r="G35" s="246"/>
      <c r="H35" s="247"/>
      <c r="I35" s="247"/>
      <c r="J35" s="247"/>
      <c r="K35" s="247"/>
      <c r="L35" s="247"/>
      <c r="M35" s="248">
        <f>IF($C$34="n.a.","",SUM(F35:L35))</f>
        <v>0</v>
      </c>
    </row>
    <row r="36" spans="1:13" x14ac:dyDescent="0.3">
      <c r="A36" s="85" t="s">
        <v>70</v>
      </c>
      <c r="B36" s="352"/>
      <c r="C36" s="243"/>
      <c r="D36" s="243"/>
      <c r="E36" s="244"/>
      <c r="F36" s="245"/>
      <c r="G36" s="246"/>
      <c r="H36" s="247"/>
      <c r="I36" s="247"/>
      <c r="J36" s="247"/>
      <c r="K36" s="247"/>
      <c r="L36" s="247"/>
      <c r="M36" s="248">
        <f>IF($C$34="n.a.","",SUM(F36:L36))</f>
        <v>0</v>
      </c>
    </row>
    <row r="37" spans="1:13" s="142" customFormat="1" ht="29.4" thickBot="1" x14ac:dyDescent="0.35">
      <c r="A37" s="123" t="s">
        <v>71</v>
      </c>
      <c r="B37" s="344"/>
      <c r="C37" s="345"/>
      <c r="D37" s="345"/>
      <c r="E37" s="345"/>
      <c r="F37" s="345"/>
      <c r="G37" s="345"/>
      <c r="H37" s="345"/>
      <c r="I37" s="345"/>
      <c r="J37" s="345"/>
      <c r="K37" s="345"/>
      <c r="L37" s="345"/>
      <c r="M37" s="346"/>
    </row>
    <row r="38" spans="1:13" s="142" customFormat="1" x14ac:dyDescent="0.3">
      <c r="A38" s="108" t="s">
        <v>72</v>
      </c>
      <c r="B38" s="249" t="s">
        <v>73</v>
      </c>
      <c r="C38" s="250" t="s">
        <v>109</v>
      </c>
      <c r="D38" s="250"/>
      <c r="E38" s="251"/>
      <c r="F38" s="252" t="str">
        <f>IF($C38="n.a.","n.a.","")</f>
        <v/>
      </c>
      <c r="G38" s="253" t="str">
        <f t="shared" ref="G38:L38" si="6">IF($C38="n.a.","n.a.","")</f>
        <v/>
      </c>
      <c r="H38" s="254" t="str">
        <f t="shared" si="6"/>
        <v/>
      </c>
      <c r="I38" s="254" t="str">
        <f t="shared" si="6"/>
        <v/>
      </c>
      <c r="J38" s="254" t="str">
        <f t="shared" si="6"/>
        <v/>
      </c>
      <c r="K38" s="254" t="str">
        <f t="shared" si="6"/>
        <v/>
      </c>
      <c r="L38" s="254" t="str">
        <f t="shared" si="6"/>
        <v/>
      </c>
      <c r="M38" s="255">
        <f>IF(C38="n.a.","n.a.",SUM(F38:L38))</f>
        <v>0</v>
      </c>
    </row>
    <row r="39" spans="1:13" s="142" customFormat="1" ht="15" thickBot="1" x14ac:dyDescent="0.35">
      <c r="A39" s="69" t="s">
        <v>74</v>
      </c>
      <c r="B39" s="330" t="s">
        <v>119</v>
      </c>
      <c r="C39" s="353"/>
      <c r="D39" s="353"/>
      <c r="E39" s="353"/>
      <c r="F39" s="353"/>
      <c r="G39" s="353"/>
      <c r="H39" s="229"/>
      <c r="I39" s="229"/>
      <c r="J39" s="229"/>
      <c r="K39" s="229"/>
      <c r="L39" s="229"/>
      <c r="M39" s="230"/>
    </row>
    <row r="40" spans="1:13" ht="18" x14ac:dyDescent="0.3">
      <c r="A40" s="320" t="s">
        <v>75</v>
      </c>
      <c r="B40" s="321"/>
      <c r="C40" s="321"/>
      <c r="D40" s="321"/>
      <c r="E40" s="321"/>
      <c r="F40" s="321"/>
      <c r="G40" s="321"/>
      <c r="H40" s="321"/>
      <c r="I40" s="321"/>
      <c r="J40" s="321"/>
      <c r="K40" s="321"/>
      <c r="L40" s="321"/>
      <c r="M40" s="322"/>
    </row>
    <row r="41" spans="1:13" x14ac:dyDescent="0.3">
      <c r="A41" s="257"/>
      <c r="B41" s="258"/>
      <c r="C41" s="259"/>
      <c r="D41" s="260"/>
      <c r="E41" s="261"/>
      <c r="F41" s="262"/>
      <c r="G41" s="263"/>
      <c r="H41" s="264"/>
      <c r="I41" s="264"/>
      <c r="J41" s="264"/>
      <c r="K41" s="264"/>
      <c r="L41" s="264"/>
      <c r="M41" s="265">
        <f>SUM(F41:L41)</f>
        <v>0</v>
      </c>
    </row>
    <row r="42" spans="1:13" ht="15" thickBot="1" x14ac:dyDescent="0.35">
      <c r="A42" s="266" t="s">
        <v>79</v>
      </c>
      <c r="B42" s="330" t="s">
        <v>120</v>
      </c>
      <c r="C42" s="347"/>
      <c r="D42" s="347"/>
      <c r="E42" s="348"/>
      <c r="F42" s="349"/>
      <c r="G42" s="350"/>
      <c r="H42" s="331"/>
      <c r="I42" s="331"/>
      <c r="J42" s="331"/>
      <c r="K42" s="331"/>
      <c r="L42" s="331"/>
      <c r="M42" s="332"/>
    </row>
    <row r="43" spans="1:13" ht="15" thickTop="1" x14ac:dyDescent="0.3">
      <c r="A43" s="267"/>
      <c r="B43" s="268"/>
      <c r="C43" s="269"/>
      <c r="D43" s="270"/>
      <c r="E43" s="271"/>
      <c r="F43" s="272"/>
      <c r="G43" s="273"/>
      <c r="H43" s="274"/>
      <c r="I43" s="274"/>
      <c r="J43" s="274"/>
      <c r="K43" s="274"/>
      <c r="L43" s="274"/>
      <c r="M43" s="274"/>
    </row>
    <row r="44" spans="1:13" ht="3.6" customHeight="1" x14ac:dyDescent="0.3">
      <c r="A44" s="275"/>
      <c r="B44" s="274"/>
      <c r="C44" s="274"/>
      <c r="D44" s="274"/>
      <c r="E44" s="274"/>
      <c r="F44" s="274"/>
      <c r="G44" s="274"/>
      <c r="H44" s="274"/>
      <c r="I44" s="274"/>
      <c r="J44" s="274"/>
      <c r="K44" s="274"/>
      <c r="L44" s="274"/>
      <c r="M44" s="274"/>
    </row>
    <row r="45" spans="1:13" hidden="1" x14ac:dyDescent="0.3">
      <c r="A45" s="276"/>
      <c r="B45" s="276"/>
      <c r="C45" s="277"/>
      <c r="D45" s="274"/>
      <c r="E45" s="274"/>
      <c r="F45" s="274"/>
      <c r="G45" s="274"/>
      <c r="H45" s="274"/>
      <c r="I45" s="274"/>
      <c r="J45" s="274"/>
      <c r="K45" s="274"/>
      <c r="L45" s="274"/>
      <c r="M45" s="274"/>
    </row>
    <row r="46" spans="1:13" hidden="1" x14ac:dyDescent="0.3">
      <c r="A46" s="275"/>
      <c r="B46" s="274"/>
      <c r="C46" s="274"/>
      <c r="D46" s="274"/>
      <c r="E46" s="274"/>
      <c r="F46" s="274"/>
      <c r="G46" s="274"/>
      <c r="H46" s="274"/>
      <c r="I46" s="274"/>
      <c r="J46" s="274"/>
      <c r="K46" s="274"/>
      <c r="L46" s="274"/>
      <c r="M46" s="274"/>
    </row>
    <row r="47" spans="1:13" hidden="1" x14ac:dyDescent="0.3">
      <c r="A47" s="278"/>
      <c r="B47" s="278"/>
      <c r="C47" s="278"/>
      <c r="D47" s="278"/>
      <c r="E47" s="278"/>
      <c r="F47" s="279"/>
      <c r="G47" s="279"/>
      <c r="H47" s="279"/>
      <c r="I47" s="279"/>
      <c r="J47" s="279"/>
      <c r="K47" s="279"/>
      <c r="L47" s="279"/>
      <c r="M47" s="279"/>
    </row>
    <row r="48" spans="1:13" hidden="1" x14ac:dyDescent="0.3">
      <c r="A48" s="280"/>
      <c r="B48" s="280"/>
      <c r="C48" s="280"/>
      <c r="D48" s="280"/>
      <c r="E48" s="280"/>
      <c r="F48" s="280"/>
      <c r="G48" s="280"/>
      <c r="H48" s="280"/>
      <c r="I48" s="280"/>
      <c r="J48" s="280"/>
      <c r="K48" s="280"/>
      <c r="L48" s="280"/>
      <c r="M48" s="280"/>
    </row>
    <row r="49" spans="1:13" hidden="1" x14ac:dyDescent="0.3">
      <c r="A49" s="275"/>
      <c r="B49" s="275"/>
      <c r="C49" s="275"/>
      <c r="D49" s="275"/>
      <c r="E49" s="275"/>
      <c r="F49" s="275"/>
      <c r="G49" s="275"/>
      <c r="H49" s="275"/>
      <c r="I49" s="275"/>
      <c r="J49" s="275"/>
      <c r="K49" s="275"/>
      <c r="L49" s="275"/>
      <c r="M49" s="275"/>
    </row>
    <row r="50" spans="1:13" hidden="1" x14ac:dyDescent="0.3">
      <c r="A50" s="275"/>
      <c r="B50" s="275"/>
      <c r="C50" s="275"/>
      <c r="D50" s="275"/>
      <c r="E50" s="275"/>
      <c r="F50" s="275"/>
      <c r="G50" s="275"/>
      <c r="H50" s="275"/>
      <c r="I50" s="275"/>
      <c r="J50" s="275"/>
      <c r="K50" s="275"/>
      <c r="L50" s="275"/>
      <c r="M50" s="275"/>
    </row>
    <row r="51" spans="1:13" hidden="1" x14ac:dyDescent="0.3">
      <c r="A51" s="275"/>
      <c r="B51" s="275"/>
      <c r="C51" s="275"/>
      <c r="D51" s="275"/>
      <c r="E51" s="275"/>
      <c r="F51" s="275"/>
      <c r="G51" s="275"/>
      <c r="H51" s="275"/>
      <c r="I51" s="275"/>
      <c r="J51" s="275"/>
      <c r="K51" s="275"/>
      <c r="L51" s="275"/>
      <c r="M51" s="275"/>
    </row>
    <row r="52" spans="1:13" x14ac:dyDescent="0.3">
      <c r="A52" s="281" t="s">
        <v>110</v>
      </c>
      <c r="B52" s="275"/>
      <c r="C52" s="275"/>
      <c r="D52" s="275"/>
      <c r="E52" s="275"/>
      <c r="F52" s="275"/>
      <c r="G52" s="275"/>
      <c r="H52" s="275"/>
      <c r="I52" s="275"/>
      <c r="J52" s="275"/>
      <c r="K52" s="275"/>
      <c r="L52" s="275"/>
      <c r="M52" s="275"/>
    </row>
    <row r="53" spans="1:13" s="174" customFormat="1" ht="15.6" x14ac:dyDescent="0.3">
      <c r="A53" s="351" t="s">
        <v>82</v>
      </c>
      <c r="B53" s="351"/>
      <c r="C53" s="351"/>
      <c r="D53" s="351"/>
      <c r="E53" s="351"/>
      <c r="F53" s="351"/>
      <c r="G53" s="351"/>
      <c r="H53" s="351"/>
      <c r="I53" s="351"/>
      <c r="J53" s="351"/>
      <c r="K53" s="351"/>
      <c r="L53" s="351"/>
      <c r="M53" s="351"/>
    </row>
    <row r="54" spans="1:13" ht="15.6" x14ac:dyDescent="0.3">
      <c r="A54" s="282"/>
      <c r="B54" s="282"/>
      <c r="C54" s="282"/>
      <c r="D54" s="282"/>
      <c r="E54" s="282"/>
      <c r="F54" s="282"/>
      <c r="G54" s="282"/>
      <c r="H54" s="282"/>
      <c r="I54" s="282"/>
      <c r="J54" s="282"/>
      <c r="K54" s="282"/>
      <c r="L54" s="282"/>
      <c r="M54" s="282"/>
    </row>
    <row r="55" spans="1:13" ht="15.6" x14ac:dyDescent="0.3">
      <c r="A55" s="351" t="s">
        <v>112</v>
      </c>
      <c r="B55" s="351"/>
      <c r="C55" s="351"/>
      <c r="D55" s="351"/>
      <c r="E55" s="351"/>
      <c r="F55" s="351"/>
      <c r="G55" s="351"/>
      <c r="H55" s="351"/>
      <c r="I55" s="351"/>
      <c r="J55" s="351"/>
      <c r="K55" s="351"/>
      <c r="L55" s="351"/>
      <c r="M55" s="351"/>
    </row>
    <row r="56" spans="1:13" ht="15.6" x14ac:dyDescent="0.3">
      <c r="A56" s="282"/>
      <c r="B56" s="282"/>
      <c r="C56" s="282"/>
      <c r="D56" s="282"/>
      <c r="E56" s="282"/>
      <c r="F56" s="282"/>
      <c r="G56" s="282"/>
      <c r="H56" s="282"/>
      <c r="I56" s="282"/>
      <c r="J56" s="282"/>
      <c r="K56" s="282"/>
      <c r="L56" s="282"/>
      <c r="M56" s="282"/>
    </row>
    <row r="57" spans="1:13" ht="43.8" customHeight="1" x14ac:dyDescent="0.3">
      <c r="A57" s="351" t="s">
        <v>121</v>
      </c>
      <c r="B57" s="351"/>
      <c r="C57" s="351"/>
      <c r="D57" s="351"/>
      <c r="E57" s="351"/>
      <c r="F57" s="351"/>
      <c r="G57" s="351"/>
      <c r="H57" s="351"/>
      <c r="I57" s="351"/>
      <c r="J57" s="351"/>
      <c r="K57" s="351"/>
      <c r="L57" s="351"/>
      <c r="M57" s="351"/>
    </row>
  </sheetData>
  <mergeCells count="22">
    <mergeCell ref="B27:B32"/>
    <mergeCell ref="A5:C5"/>
    <mergeCell ref="A6:C6"/>
    <mergeCell ref="A7:C7"/>
    <mergeCell ref="A8:C8"/>
    <mergeCell ref="A13:A14"/>
    <mergeCell ref="B13:B14"/>
    <mergeCell ref="C13:C14"/>
    <mergeCell ref="D13:D14"/>
    <mergeCell ref="E13:E14"/>
    <mergeCell ref="B16:M16"/>
    <mergeCell ref="B18:B24"/>
    <mergeCell ref="B26:G26"/>
    <mergeCell ref="A53:M53"/>
    <mergeCell ref="A55:M55"/>
    <mergeCell ref="A57:M57"/>
    <mergeCell ref="B33:G33"/>
    <mergeCell ref="B34:B36"/>
    <mergeCell ref="B37:M37"/>
    <mergeCell ref="B39:G39"/>
    <mergeCell ref="A40:M40"/>
    <mergeCell ref="B42:M42"/>
  </mergeCells>
  <dataValidations count="1">
    <dataValidation operator="greaterThan" allowBlank="1" showInputMessage="1" showErrorMessage="1" sqref="A15:A44 B25:B44 B15:B18 C34:G36 H15:M36 C15:G25 C27:G32 H38:M44 C38:G38 C40:G44"/>
  </dataValidations>
  <pageMargins left="0.5" right="0.25" top="0.25" bottom="0.25" header="0" footer="0"/>
  <pageSetup scale="5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IBRD ESKOM Renewable Wind</vt:lpstr>
      <vt:lpstr>IBRD ESKOM Renewable CSP</vt:lpstr>
      <vt:lpstr>IFC Sustainable Energy Accelera</vt:lpstr>
      <vt:lpstr>IFC EE Program</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Allan Edgar Brown</dc:creator>
  <cp:lastModifiedBy>Allan Edgar Brown</cp:lastModifiedBy>
  <cp:lastPrinted>2015-01-26T22:41:13Z</cp:lastPrinted>
  <dcterms:created xsi:type="dcterms:W3CDTF">2015-01-21T16:32:19Z</dcterms:created>
  <dcterms:modified xsi:type="dcterms:W3CDTF">2015-01-26T22:43:45Z</dcterms:modified>
</cp:coreProperties>
</file>