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defaultThemeVersion="124226"/>
  <mc:AlternateContent xmlns:mc="http://schemas.openxmlformats.org/markup-compatibility/2006">
    <mc:Choice Requires="x15">
      <x15ac:absPath xmlns:x15ac="http://schemas.microsoft.com/office/spreadsheetml/2010/11/ac" url="F:\AB Work\CIF World Bank\CTF\MDB Results\2014\Cleaned\Posted\"/>
    </mc:Choice>
  </mc:AlternateContent>
  <bookViews>
    <workbookView xWindow="0" yWindow="0" windowWidth="23040" windowHeight="9108" tabRatio="830" activeTab="4"/>
  </bookViews>
  <sheets>
    <sheet name="XCTFIN209A" sheetId="25" r:id="rId1"/>
    <sheet name="XCTFPH059A" sheetId="26" r:id="rId2"/>
    <sheet name="XCTFVN091A" sheetId="27" r:id="rId3"/>
    <sheet name="PCTFTH074A" sheetId="23" r:id="rId4"/>
    <sheet name="PCTFID016A" sheetId="24" r:id="rId5"/>
  </sheets>
  <definedNames>
    <definedName name="_xlnm.Print_Area" localSheetId="4">PCTFID016A!$A$1:$M$57</definedName>
    <definedName name="_xlnm.Print_Area" localSheetId="3">PCTFTH074A!$A$1:$M$58</definedName>
    <definedName name="_xlnm.Print_Area" localSheetId="0">XCTFIN209A!$A$1:$M$57</definedName>
    <definedName name="_xlnm.Print_Area" localSheetId="1">XCTFPH059A!$A$1:$M$56</definedName>
    <definedName name="_xlnm.Print_Area" localSheetId="2">XCTFVN091A!$A$1:$M$48</definedName>
  </definedNames>
  <calcPr calcId="152511"/>
</workbook>
</file>

<file path=xl/calcChain.xml><?xml version="1.0" encoding="utf-8"?>
<calcChain xmlns="http://schemas.openxmlformats.org/spreadsheetml/2006/main">
  <c r="F7" i="23" l="1"/>
  <c r="E18" i="23" l="1"/>
  <c r="E17" i="23" s="1"/>
  <c r="D18" i="23"/>
  <c r="D17" i="23" s="1"/>
  <c r="E18" i="24"/>
  <c r="E17" i="24" s="1"/>
  <c r="D18" i="24"/>
  <c r="D17" i="24" s="1"/>
  <c r="I18" i="24"/>
  <c r="J18" i="24"/>
  <c r="K18" i="24"/>
  <c r="L18" i="24"/>
  <c r="H18" i="24"/>
  <c r="G18" i="23"/>
  <c r="F18" i="23"/>
  <c r="G18" i="24"/>
  <c r="G17" i="24" s="1"/>
  <c r="H17" i="24"/>
  <c r="G41" i="23"/>
  <c r="M41" i="23" s="1"/>
  <c r="M22" i="23"/>
  <c r="M19" i="23"/>
  <c r="G27" i="27"/>
  <c r="E18" i="27"/>
  <c r="E17" i="27"/>
  <c r="D18" i="27"/>
  <c r="D17" i="27" s="1"/>
  <c r="F17" i="27"/>
  <c r="G17" i="27" s="1"/>
  <c r="H17" i="27" s="1"/>
  <c r="I17" i="27" s="1"/>
  <c r="J17" i="27" s="1"/>
  <c r="K17" i="27" s="1"/>
  <c r="L17" i="27" s="1"/>
  <c r="M17" i="27" s="1"/>
  <c r="C17" i="27"/>
  <c r="M41" i="26"/>
  <c r="M38" i="26"/>
  <c r="L38" i="26"/>
  <c r="K38" i="26"/>
  <c r="J38" i="26"/>
  <c r="I38" i="26"/>
  <c r="H38" i="26"/>
  <c r="G38" i="26"/>
  <c r="F38" i="26"/>
  <c r="M36" i="26"/>
  <c r="M35" i="26"/>
  <c r="L34" i="26"/>
  <c r="K34" i="26"/>
  <c r="J34" i="26"/>
  <c r="I34" i="26"/>
  <c r="H34" i="26"/>
  <c r="G34" i="26"/>
  <c r="F34" i="26"/>
  <c r="M32" i="26"/>
  <c r="M31" i="26"/>
  <c r="M30" i="26"/>
  <c r="M29" i="26"/>
  <c r="M28" i="26"/>
  <c r="M27" i="26"/>
  <c r="L27" i="26"/>
  <c r="K27" i="26"/>
  <c r="J27" i="26"/>
  <c r="I27" i="26"/>
  <c r="H27" i="26"/>
  <c r="G27" i="26"/>
  <c r="F27" i="26"/>
  <c r="E27" i="26"/>
  <c r="M24" i="26"/>
  <c r="M23" i="26"/>
  <c r="M22" i="26"/>
  <c r="M21" i="26"/>
  <c r="M20" i="26"/>
  <c r="M19" i="26"/>
  <c r="L18" i="26"/>
  <c r="K18" i="26"/>
  <c r="J18" i="26"/>
  <c r="I18" i="26"/>
  <c r="H18" i="26"/>
  <c r="G18" i="26"/>
  <c r="F18" i="26"/>
  <c r="F17" i="26" s="1"/>
  <c r="G17" i="26" s="1"/>
  <c r="E18" i="26"/>
  <c r="E17" i="26" s="1"/>
  <c r="D18" i="26"/>
  <c r="D17" i="26" s="1"/>
  <c r="C18" i="26"/>
  <c r="C17" i="26" s="1"/>
  <c r="M15" i="26"/>
  <c r="M41" i="25"/>
  <c r="M38" i="25"/>
  <c r="L38" i="25"/>
  <c r="K38" i="25"/>
  <c r="J38" i="25"/>
  <c r="I38" i="25"/>
  <c r="H38" i="25"/>
  <c r="G38" i="25"/>
  <c r="F38" i="25"/>
  <c r="M36" i="25"/>
  <c r="M35" i="25"/>
  <c r="M34" i="25"/>
  <c r="L34" i="25"/>
  <c r="K34" i="25"/>
  <c r="J34" i="25"/>
  <c r="I34" i="25"/>
  <c r="H34" i="25"/>
  <c r="G34" i="25"/>
  <c r="F34" i="25"/>
  <c r="E34" i="25"/>
  <c r="M32" i="25"/>
  <c r="M31" i="25"/>
  <c r="M30" i="25"/>
  <c r="M29" i="25"/>
  <c r="M28" i="25"/>
  <c r="D27" i="25"/>
  <c r="F27" i="25" s="1"/>
  <c r="M24" i="25"/>
  <c r="M23" i="25"/>
  <c r="M22" i="25"/>
  <c r="M21" i="25"/>
  <c r="M20" i="25"/>
  <c r="M19" i="25"/>
  <c r="L18" i="25"/>
  <c r="K18" i="25"/>
  <c r="J18" i="25"/>
  <c r="I18" i="25"/>
  <c r="H18" i="25"/>
  <c r="G18" i="25"/>
  <c r="F18" i="25"/>
  <c r="F17" i="25" s="1"/>
  <c r="E18" i="25"/>
  <c r="E17" i="25" s="1"/>
  <c r="D18" i="25"/>
  <c r="D17" i="25"/>
  <c r="C17" i="25"/>
  <c r="M15" i="25"/>
  <c r="J27" i="25"/>
  <c r="H27" i="25"/>
  <c r="C18" i="23"/>
  <c r="M38" i="24"/>
  <c r="L38" i="24"/>
  <c r="K38" i="24"/>
  <c r="J38" i="24"/>
  <c r="I38" i="24"/>
  <c r="H38" i="24"/>
  <c r="G38" i="24"/>
  <c r="F38" i="24"/>
  <c r="M36" i="24"/>
  <c r="M35" i="24"/>
  <c r="M34" i="24"/>
  <c r="L34" i="24"/>
  <c r="K34" i="24"/>
  <c r="J34" i="24"/>
  <c r="I34" i="24"/>
  <c r="H34" i="24"/>
  <c r="G34" i="24"/>
  <c r="F34" i="24"/>
  <c r="E34" i="24"/>
  <c r="M32" i="24"/>
  <c r="M31" i="24"/>
  <c r="M30" i="24"/>
  <c r="M29" i="24"/>
  <c r="M28" i="24"/>
  <c r="D27" i="24"/>
  <c r="L27" i="24" s="1"/>
  <c r="C27" i="24"/>
  <c r="M24" i="24"/>
  <c r="M23" i="24"/>
  <c r="M22" i="24"/>
  <c r="M21" i="24"/>
  <c r="M20" i="24"/>
  <c r="M19" i="24"/>
  <c r="F18" i="24"/>
  <c r="F17" i="24" s="1"/>
  <c r="C17" i="24"/>
  <c r="M15" i="24"/>
  <c r="M38" i="23"/>
  <c r="L38" i="23"/>
  <c r="K38" i="23"/>
  <c r="J38" i="23"/>
  <c r="I38" i="23"/>
  <c r="H38" i="23"/>
  <c r="G38" i="23"/>
  <c r="F38" i="23"/>
  <c r="M36" i="23"/>
  <c r="M35" i="23"/>
  <c r="M34" i="23"/>
  <c r="L34" i="23"/>
  <c r="K34" i="23"/>
  <c r="J34" i="23"/>
  <c r="I34" i="23"/>
  <c r="H34" i="23"/>
  <c r="G34" i="23"/>
  <c r="F34" i="23"/>
  <c r="E34" i="23"/>
  <c r="M32" i="23"/>
  <c r="M31" i="23"/>
  <c r="M30" i="23"/>
  <c r="M29" i="23"/>
  <c r="M28" i="23"/>
  <c r="D27" i="23"/>
  <c r="G27" i="23" s="1"/>
  <c r="M24" i="23"/>
  <c r="M23" i="23"/>
  <c r="M21" i="23"/>
  <c r="M20" i="23"/>
  <c r="L18" i="23"/>
  <c r="K18" i="23"/>
  <c r="J18" i="23"/>
  <c r="I18" i="23"/>
  <c r="H18" i="23"/>
  <c r="M15" i="23"/>
  <c r="F27" i="24"/>
  <c r="F27" i="23"/>
  <c r="L27" i="25" l="1"/>
  <c r="K27" i="25"/>
  <c r="I17" i="24"/>
  <c r="J17" i="24" s="1"/>
  <c r="L27" i="23"/>
  <c r="H27" i="23"/>
  <c r="I27" i="25"/>
  <c r="G27" i="25"/>
  <c r="H17" i="26"/>
  <c r="I17" i="26" s="1"/>
  <c r="J17" i="26" s="1"/>
  <c r="K17" i="26" s="1"/>
  <c r="L17" i="26" s="1"/>
  <c r="M17" i="26" s="1"/>
  <c r="M18" i="26"/>
  <c r="H27" i="24"/>
  <c r="J27" i="23"/>
  <c r="M27" i="23"/>
  <c r="E27" i="25"/>
  <c r="I27" i="23"/>
  <c r="E27" i="23"/>
  <c r="K27" i="23"/>
  <c r="M34" i="26"/>
  <c r="M18" i="23"/>
  <c r="F17" i="23"/>
  <c r="G17" i="23" s="1"/>
  <c r="H17" i="23" s="1"/>
  <c r="I17" i="23" s="1"/>
  <c r="J17" i="23" s="1"/>
  <c r="K17" i="23" s="1"/>
  <c r="L17" i="23" s="1"/>
  <c r="M17" i="23" s="1"/>
  <c r="G17" i="25"/>
  <c r="H17" i="25" s="1"/>
  <c r="I17" i="25" s="1"/>
  <c r="J17" i="25" s="1"/>
  <c r="K17" i="25" s="1"/>
  <c r="L17" i="25" s="1"/>
  <c r="M17" i="25" s="1"/>
  <c r="M18" i="25"/>
  <c r="M18" i="24"/>
  <c r="M27" i="25"/>
  <c r="K17" i="24"/>
  <c r="L17" i="24" s="1"/>
  <c r="M17" i="24" s="1"/>
  <c r="K27" i="24"/>
  <c r="G27" i="24"/>
  <c r="M27" i="24"/>
  <c r="E27" i="24"/>
  <c r="I27" i="24"/>
  <c r="J27" i="24"/>
</calcChain>
</file>

<file path=xl/comments1.xml><?xml version="1.0" encoding="utf-8"?>
<comments xmlns="http://schemas.openxmlformats.org/spreadsheetml/2006/main">
  <authors>
    <author>David Barton</author>
  </authors>
  <commentList>
    <comment ref="C17" authorId="0" shapeId="0">
      <text>
        <r>
          <rPr>
            <b/>
            <sz val="9"/>
            <color indexed="81"/>
            <rFont val="Tahoma"/>
            <family val="2"/>
          </rPr>
          <t>David Barton:</t>
        </r>
        <r>
          <rPr>
            <sz val="9"/>
            <color indexed="81"/>
            <rFont val="Tahoma"/>
            <family val="2"/>
          </rPr>
          <t xml:space="preserve">
"The total cost of projects to be supported by the Program is estimated to be $1 billion"
https://www.climateinvestmentfunds.org/cif/sites/climateinvestmentfunds.org/files/CTF_Thailand_Private_Sector_RE_Program_Final_for_Submission_2012_04_09_Disclosure_version_FINAL.pdf</t>
        </r>
      </text>
    </comment>
  </commentList>
</comments>
</file>

<file path=xl/sharedStrings.xml><?xml version="1.0" encoding="utf-8"?>
<sst xmlns="http://schemas.openxmlformats.org/spreadsheetml/2006/main" count="466" uniqueCount="153">
  <si>
    <t>Table A: Monitoring and Reporting for CTF Projects and Programs</t>
  </si>
  <si>
    <t>Date this report was submitted:</t>
  </si>
  <si>
    <t>Version 4.6</t>
  </si>
  <si>
    <t>Philippines</t>
  </si>
  <si>
    <t>Project/Program Title:</t>
  </si>
  <si>
    <t>Energy Efficient Electric Vehicles project</t>
  </si>
  <si>
    <t>Implementing MDB 1:</t>
  </si>
  <si>
    <t>ADB</t>
  </si>
  <si>
    <t>Project/Program ID (from the CTF pipeline):</t>
  </si>
  <si>
    <t>XCTFPH059A</t>
  </si>
  <si>
    <t>Implementing MDB 2:</t>
  </si>
  <si>
    <t/>
  </si>
  <si>
    <t>Amount of CTF funding (million USD):</t>
  </si>
  <si>
    <t>Project lifetime:</t>
  </si>
  <si>
    <t>years</t>
  </si>
  <si>
    <t>Date of First MDB Approval:</t>
  </si>
  <si>
    <t>Expected Reporting Closure Date:</t>
  </si>
  <si>
    <t>Report Year 2014 covered in this sheet:</t>
  </si>
  <si>
    <t xml:space="preserve">From: </t>
  </si>
  <si>
    <t>To:</t>
  </si>
  <si>
    <t xml:space="preserve">Please complete all cells colored    </t>
  </si>
  <si>
    <t>Core indicators</t>
  </si>
  <si>
    <t>Unit</t>
  </si>
  <si>
    <t>Target at the time of TFC approval (cumulative over lifetime of the investment)</t>
  </si>
  <si>
    <t>Target at the time of MDB approval (cumulative over lifetime of the investment)</t>
  </si>
  <si>
    <t>Target at the time of MDB approval (as of expected reporting closure date)</t>
  </si>
  <si>
    <t>Report Year 2013</t>
  </si>
  <si>
    <t>Report Year 2014</t>
  </si>
  <si>
    <t>Report Year 2015</t>
  </si>
  <si>
    <t>Report Year 2016</t>
  </si>
  <si>
    <t>Report Year 2017</t>
  </si>
  <si>
    <t>Report Year 2018</t>
  </si>
  <si>
    <t>Report Year 2019</t>
  </si>
  <si>
    <t>Total actual to date</t>
  </si>
  <si>
    <t>Cumulative from start</t>
  </si>
  <si>
    <t>Annual</t>
  </si>
  <si>
    <r>
      <rPr>
        <b/>
        <sz val="12"/>
        <color theme="1"/>
        <rFont val="Calibri"/>
        <family val="2"/>
        <scheme val="minor"/>
      </rPr>
      <t xml:space="preserve">B1. Tons of </t>
    </r>
    <r>
      <rPr>
        <b/>
        <sz val="11"/>
        <color theme="1"/>
        <rFont val="Calibri"/>
        <family val="2"/>
        <scheme val="minor"/>
      </rPr>
      <t>GHG emissions reduced or avoided</t>
    </r>
  </si>
  <si>
    <t>Tons of CO2 equivalent</t>
  </si>
  <si>
    <t>Provide assumptions and remarks related to estimation of GHG emissions reduced and/or avoided</t>
  </si>
  <si>
    <t>Total Project size in US million $</t>
  </si>
  <si>
    <r>
      <rPr>
        <b/>
        <sz val="12"/>
        <color theme="1"/>
        <rFont val="Calibri"/>
        <family val="2"/>
        <scheme val="minor"/>
      </rPr>
      <t>B2.  Volume of d</t>
    </r>
    <r>
      <rPr>
        <b/>
        <sz val="11"/>
        <color theme="1"/>
        <rFont val="Calibri"/>
        <family val="2"/>
        <scheme val="minor"/>
      </rPr>
      <t>irect finance leveraged through CTF funding</t>
    </r>
  </si>
  <si>
    <t>million USD</t>
  </si>
  <si>
    <t xml:space="preserve">     MDB</t>
  </si>
  <si>
    <t xml:space="preserve">    Other MDB (please specify)</t>
  </si>
  <si>
    <t xml:space="preserve">     Government</t>
  </si>
  <si>
    <t xml:space="preserve">     Private sector</t>
  </si>
  <si>
    <t xml:space="preserve">     Bilateral</t>
  </si>
  <si>
    <t xml:space="preserve">    Other</t>
  </si>
  <si>
    <t>Exchange Rate used for non-US investments:</t>
  </si>
  <si>
    <t>US$1 =</t>
  </si>
  <si>
    <t>Specify the source of direct finance (e.g., name of the private sector,bilateral agency and other).</t>
  </si>
  <si>
    <t xml:space="preserve">         </t>
  </si>
  <si>
    <t>B3. Installed capacity (MW) as a result of CTF interventions (Identify technology below)</t>
  </si>
  <si>
    <t>MW</t>
  </si>
  <si>
    <t>n.a.</t>
  </si>
  <si>
    <t>Wind</t>
  </si>
  <si>
    <t>Solar</t>
  </si>
  <si>
    <t>Hydro</t>
  </si>
  <si>
    <t>Geothermal</t>
  </si>
  <si>
    <t>Other/ Mixed</t>
  </si>
  <si>
    <t>Describe method of calculation</t>
  </si>
  <si>
    <t xml:space="preserve">B4. Number of additional passengers using low-carbon transport as a result of CTF </t>
  </si>
  <si>
    <t xml:space="preserve">   Female</t>
  </si>
  <si>
    <t xml:space="preserve">   Male</t>
  </si>
  <si>
    <t>Describe the type (car, bus, train, other)  of low carbon transport and how passenger numbers have been calculated</t>
  </si>
  <si>
    <t>B5. Annual energy savings as a result of CTF interventions (GWh)</t>
  </si>
  <si>
    <t>GWh</t>
  </si>
  <si>
    <t>Comment on methods of calculation</t>
  </si>
  <si>
    <r>
      <rPr>
        <b/>
        <sz val="14"/>
        <color theme="1"/>
        <rFont val="Calibri"/>
        <family val="2"/>
        <scheme val="minor"/>
      </rPr>
      <t xml:space="preserve">Development indicator(s): </t>
    </r>
    <r>
      <rPr>
        <sz val="14"/>
        <color theme="1"/>
        <rFont val="Calibri"/>
        <family val="2"/>
        <scheme val="minor"/>
      </rPr>
      <t>Please identify at least one indicator for development co-benefits. Reporting on development co-benefits must be done when information is available, not necessarily annually. At a minimum, at project completion.</t>
    </r>
  </si>
  <si>
    <t>Employment Opportunities</t>
  </si>
  <si>
    <t>No. of persons employed</t>
  </si>
  <si>
    <t>Describe the development co-benefits</t>
  </si>
  <si>
    <t>The fabrication and assembly of e-trike will be done locally, the project could create a net employment gain of around 10,000 jobs by 2015.</t>
  </si>
  <si>
    <r>
      <t xml:space="preserve">Please provide remarks for any </t>
    </r>
    <r>
      <rPr>
        <b/>
        <sz val="12"/>
        <rFont val="Calibri"/>
        <family val="2"/>
        <scheme val="minor"/>
      </rPr>
      <t>indirect</t>
    </r>
    <r>
      <rPr>
        <sz val="12"/>
        <rFont val="Calibri"/>
        <family val="2"/>
        <scheme val="minor"/>
      </rPr>
      <t xml:space="preserve"> GHG emissions reduction and </t>
    </r>
    <r>
      <rPr>
        <b/>
        <sz val="12"/>
        <rFont val="Calibri"/>
        <family val="2"/>
        <scheme val="minor"/>
      </rPr>
      <t>indirect</t>
    </r>
    <r>
      <rPr>
        <sz val="12"/>
        <rFont val="Calibri"/>
        <family val="2"/>
        <scheme val="minor"/>
      </rPr>
      <t xml:space="preserve"> funding leveraged.</t>
    </r>
  </si>
  <si>
    <t>Note: n.a. = not applicable      n.t.s. = no target set</t>
  </si>
  <si>
    <t>Thailand</t>
  </si>
  <si>
    <t>Amount of CTF sub-project funding (million USD):</t>
  </si>
  <si>
    <t>Expected Sub-Project Reporting Closure Date:</t>
  </si>
  <si>
    <t>Reporting period covered in this sheet:</t>
  </si>
  <si>
    <r>
      <t>Tons of CO</t>
    </r>
    <r>
      <rPr>
        <sz val="10"/>
        <color theme="1"/>
        <rFont val="Calibri"/>
        <family val="2"/>
        <scheme val="minor"/>
      </rPr>
      <t>2</t>
    </r>
    <r>
      <rPr>
        <sz val="11"/>
        <color theme="1"/>
        <rFont val="Calibri"/>
        <family val="2"/>
        <scheme val="minor"/>
      </rPr>
      <t xml:space="preserve"> equivalent</t>
    </r>
  </si>
  <si>
    <t xml:space="preserve">B3. Installed capacity (MW) as a result of CTF interventions </t>
  </si>
  <si>
    <t>Other/Mixed</t>
  </si>
  <si>
    <t>No. of people</t>
  </si>
  <si>
    <t xml:space="preserve">    Female</t>
  </si>
  <si>
    <t xml:space="preserve">    Male </t>
  </si>
  <si>
    <t>No. of person employed during construction</t>
  </si>
  <si>
    <t>person</t>
  </si>
  <si>
    <t>No. of person employed during commercial operation</t>
  </si>
  <si>
    <t>Note: n.a. = not applicable          n.t.s.=no target set</t>
  </si>
  <si>
    <t>Please provide remarks for any indirect GHG emissions reduction and indirect funding leveraged.</t>
  </si>
  <si>
    <t>Indonesia</t>
  </si>
  <si>
    <t>Vietnam</t>
  </si>
  <si>
    <t>XCTFVN091A</t>
  </si>
  <si>
    <t>India</t>
  </si>
  <si>
    <t>XCTFIN209A</t>
  </si>
  <si>
    <t>Rajasthan Renewable Energy Transmission Investmet Program</t>
  </si>
  <si>
    <t>Employment opportunities</t>
  </si>
  <si>
    <t>nts</t>
  </si>
  <si>
    <t>employment opportunities will be created for bus drivers, ticket takers, security at stations</t>
  </si>
  <si>
    <t>Report Year 2020</t>
  </si>
  <si>
    <t xml:space="preserve">     Other </t>
  </si>
  <si>
    <t>Target at the time of TFC approval  (cumulative over lifetime of the investment)</t>
  </si>
  <si>
    <t>Target at the time of MDB approval  (cumulative over lifetime of the investment)</t>
  </si>
  <si>
    <t>Target at the time of MDB approval  (as of reporting closure date)</t>
  </si>
  <si>
    <t xml:space="preserve"> July 1, 2013</t>
  </si>
  <si>
    <t>Other MDB (please specify)</t>
  </si>
  <si>
    <t>Exchange rate used for non-US investments:</t>
  </si>
  <si>
    <t>hydro</t>
  </si>
  <si>
    <t>geothermal</t>
  </si>
  <si>
    <t>Total project size in US million $</t>
  </si>
  <si>
    <t>B1. Tons of GHG emissions reduced or avoided</t>
  </si>
  <si>
    <t>B2.  Volume of direct finance leveraged through CTF funding</t>
  </si>
  <si>
    <r>
      <t xml:space="preserve">Development indicator(s): </t>
    </r>
    <r>
      <rPr>
        <sz val="10"/>
        <color theme="1"/>
        <rFont val="Calibri"/>
        <family val="2"/>
        <scheme val="minor"/>
      </rPr>
      <t>Please identify at least one indicator for development co-benefits. Reporting on development co-benefits must be done when information is available, not necessarily annually. At a minimum, at project completion.</t>
    </r>
  </si>
  <si>
    <t>US$1=</t>
  </si>
  <si>
    <t>20 years</t>
  </si>
  <si>
    <t>Transmission lines. The project will  support the development of the in-state transmission network to evacuate and transmit atleast 4300 MW of new renewable energy capacity.</t>
  </si>
  <si>
    <t>Project/Program Title</t>
  </si>
  <si>
    <t>Date of first MDB approval:</t>
  </si>
  <si>
    <t>Project/Program ID (from CTF pipeline):</t>
  </si>
  <si>
    <t>Vietnam transport (HCMC)</t>
  </si>
  <si>
    <t>The analysis used in transport demand forecasts for the MRT Line 2 prepared in a 2010 feasibility study: 135,000 passengers per day in 2018, and 328,500 passengers per day in 2028. Using the feasibility study estimate of a post-2028 traffic growth rate of 3.5% per annum, the daily demand in 2038 was estimated to be 463,365 passengers per day. The demand estimates in terms of the project station entries and exits excluded transfers between other MRT lines.  The daily demand in terms of passenger entries and exits at the project stations was estimated to be 128,960 passengers per day in 2018 and 412,745 passengers per day in 2038.  The 2018 target of 83, 824 considers ramp-up discount of 65% in first year as used in TEEMP.   These demand forecasts took into account incremental demand on MTR Line 2 expected to result from the project.</t>
  </si>
  <si>
    <t>30% public transport share</t>
  </si>
  <si>
    <t>Substantial employment opportunities will be created during construction and implementation period. The project will also support livelihood opportunities for communities is western rajasthan.</t>
  </si>
  <si>
    <r>
      <t xml:space="preserve">General comments/project status (optional)
</t>
    </r>
    <r>
      <rPr>
        <i/>
        <sz val="12"/>
        <color rgb="FF3F3F76"/>
        <rFont val="Calibri"/>
        <family val="2"/>
        <scheme val="minor"/>
      </rPr>
      <t>2014: Project not yet effective</t>
    </r>
  </si>
  <si>
    <r>
      <t xml:space="preserve">Does the project/program intend to seek carbon finance or has it received carbon credits? If yes, please explain. 
</t>
    </r>
    <r>
      <rPr>
        <i/>
        <sz val="12"/>
        <color rgb="FF3F3F76"/>
        <rFont val="Calibri"/>
        <family val="2"/>
        <scheme val="minor"/>
      </rPr>
      <t>2014: NO</t>
    </r>
  </si>
  <si>
    <r>
      <t xml:space="preserve">Please provide remarks for  any indirect GHG emissions reduction and indirect finance leveraged. 
</t>
    </r>
    <r>
      <rPr>
        <i/>
        <sz val="12"/>
        <color rgb="FF3F3F76"/>
        <rFont val="Calibri"/>
        <family val="2"/>
        <scheme val="minor"/>
      </rPr>
      <t>2014: NO</t>
    </r>
  </si>
  <si>
    <r>
      <t xml:space="preserve">Does that project/program intend to seek carbon finance or has it received carbon credits? If yes, please explain. 
</t>
    </r>
    <r>
      <rPr>
        <i/>
        <sz val="12"/>
        <rFont val="Calibri"/>
        <family val="2"/>
        <scheme val="minor"/>
      </rPr>
      <t>2014: NO</t>
    </r>
  </si>
  <si>
    <r>
      <t>General comments/Project status (</t>
    </r>
    <r>
      <rPr>
        <i/>
        <sz val="12"/>
        <rFont val="Calibri"/>
        <family val="2"/>
        <scheme val="minor"/>
      </rPr>
      <t>Optional</t>
    </r>
    <r>
      <rPr>
        <sz val="12"/>
        <rFont val="Calibri"/>
        <family val="2"/>
        <scheme val="minor"/>
      </rPr>
      <t xml:space="preserve">)
</t>
    </r>
    <r>
      <rPr>
        <i/>
        <sz val="12"/>
        <rFont val="Calibri"/>
        <family val="2"/>
        <scheme val="minor"/>
      </rPr>
      <t>2014: Not yet effective</t>
    </r>
  </si>
  <si>
    <t>Private Sector Renewable Energy program</t>
  </si>
  <si>
    <t>Private Sector Geothermal Energy Program</t>
  </si>
  <si>
    <t>PCTFTH074A</t>
  </si>
  <si>
    <r>
      <rPr>
        <b/>
        <sz val="12"/>
        <rFont val="Calibri"/>
        <family val="2"/>
        <scheme val="minor"/>
      </rPr>
      <t>General comments/Project status (</t>
    </r>
    <r>
      <rPr>
        <b/>
        <i/>
        <sz val="12"/>
        <rFont val="Calibri"/>
        <family val="2"/>
        <scheme val="minor"/>
      </rPr>
      <t>Optional</t>
    </r>
    <r>
      <rPr>
        <b/>
        <sz val="12"/>
        <rFont val="Calibri"/>
        <family val="2"/>
        <scheme val="minor"/>
      </rPr>
      <t>)</t>
    </r>
    <r>
      <rPr>
        <sz val="12"/>
        <rFont val="Calibri"/>
        <family val="2"/>
        <scheme val="minor"/>
      </rPr>
      <t xml:space="preserve">
</t>
    </r>
  </si>
  <si>
    <t>PCTFID016A</t>
  </si>
  <si>
    <r>
      <t>General comments/Project status (</t>
    </r>
    <r>
      <rPr>
        <b/>
        <i/>
        <sz val="12"/>
        <rFont val="Calibri"/>
        <family val="2"/>
        <scheme val="minor"/>
      </rPr>
      <t>Optional</t>
    </r>
    <r>
      <rPr>
        <b/>
        <sz val="12"/>
        <rFont val="Calibri"/>
        <family val="2"/>
        <scheme val="minor"/>
      </rPr>
      <t>)</t>
    </r>
  </si>
  <si>
    <t>The EEEVs will showcase e-Trike; a 3-wheeled electric vehicle that is used to ferry a few passengers in short distances along side streets.  The EEEVs will use lithium-ion battery technology with solar and grid-connected charging stations. E-Trike can accommodate 7 passengers;  this is based on the maximum allowed passenger capacity of tricycles set by the government.  Ordinary tricycles can accommodate 4 passengers. The 100,000  e-trike vehicles, each on a single travel with seven passengers can serve a total of up to 700,000 paassengers using low carbon transport.</t>
  </si>
  <si>
    <r>
      <rPr>
        <b/>
        <sz val="12"/>
        <rFont val="Calibri"/>
        <family val="2"/>
        <scheme val="minor"/>
      </rPr>
      <t>Does that project/program intend to seek carbon finance or has it received carbon credits? If yes, please explain.</t>
    </r>
    <r>
      <rPr>
        <sz val="12"/>
        <rFont val="Calibri"/>
        <family val="2"/>
        <scheme val="minor"/>
      </rPr>
      <t xml:space="preserve">
2014: The project will likely receive payments for carbon credits after it is implemented.</t>
    </r>
  </si>
  <si>
    <t>Specify the source of direct finance (e.g., name of the private sector, bilateral agency and other)</t>
  </si>
  <si>
    <t>n.t.s.</t>
  </si>
  <si>
    <r>
      <t xml:space="preserve">Does that project/program intend to seek carbon finance or has it received carbon credits? If yes, please explain. 
</t>
    </r>
    <r>
      <rPr>
        <sz val="12"/>
        <rFont val="Calibri"/>
        <family val="2"/>
        <scheme val="minor"/>
      </rPr>
      <t>2014: No</t>
    </r>
    <r>
      <rPr>
        <b/>
        <sz val="12"/>
        <rFont val="Calibri"/>
        <family val="2"/>
        <scheme val="minor"/>
      </rPr>
      <t xml:space="preserve">
</t>
    </r>
  </si>
  <si>
    <t>Bilateral - $534 million from the Japan Bank for International Cooperation
Other - $20 million from the ADB Canadian Climate Fund for the Private Sector in Asia Under the Clean Energy Financing Partnership Facility</t>
  </si>
  <si>
    <t>Other/ Mixed  Waste</t>
  </si>
  <si>
    <r>
      <t xml:space="preserve">Does that project/program intend to seek carbon finance or has it received carbon credits? If yes, please explain. 
</t>
    </r>
    <r>
      <rPr>
        <sz val="12"/>
        <rFont val="Calibri"/>
        <family val="2"/>
        <scheme val="minor"/>
      </rPr>
      <t>FY2014: NO</t>
    </r>
  </si>
  <si>
    <t>CTF co-financing for individual sub-projects will be priced in accordance with minimum concessionality principles</t>
  </si>
  <si>
    <r>
      <rPr>
        <b/>
        <sz val="12"/>
        <rFont val="Calibri"/>
        <family val="2"/>
        <scheme val="minor"/>
      </rPr>
      <t>General comments/Project status (</t>
    </r>
    <r>
      <rPr>
        <b/>
        <i/>
        <sz val="12"/>
        <rFont val="Calibri"/>
        <family val="2"/>
        <scheme val="minor"/>
      </rPr>
      <t>Optional</t>
    </r>
    <r>
      <rPr>
        <b/>
        <sz val="12"/>
        <rFont val="Calibri"/>
        <family val="2"/>
        <scheme val="minor"/>
      </rPr>
      <t>)</t>
    </r>
    <r>
      <rPr>
        <sz val="12"/>
        <rFont val="Calibri"/>
        <family val="2"/>
        <scheme val="minor"/>
      </rPr>
      <t xml:space="preserve">
</t>
    </r>
    <r>
      <rPr>
        <i/>
        <sz val="12"/>
        <rFont val="Calibri"/>
        <family val="2"/>
        <scheme val="minor"/>
      </rPr>
      <t>2014: Project effective December 2013 The targets for passengers was increased 08/01/14</t>
    </r>
  </si>
  <si>
    <t>No. of people/day</t>
  </si>
  <si>
    <t>No. of people per day</t>
  </si>
  <si>
    <t>Approved to date:</t>
  </si>
  <si>
    <t>Approved to todate:</t>
  </si>
  <si>
    <r>
      <t>Target tons of GHG emissions reduced or avoided:  5,400,000 ton CO2e per year.
Assuming a conservative grid emissions factor of 0.7 tons CO</t>
    </r>
    <r>
      <rPr>
        <vertAlign val="subscript"/>
        <sz val="11"/>
        <color rgb="FF3F3F76"/>
        <rFont val="Calibri"/>
        <family val="2"/>
        <scheme val="minor"/>
      </rPr>
      <t>2</t>
    </r>
    <r>
      <rPr>
        <sz val="11"/>
        <color rgb="FF3F3F76"/>
        <rFont val="Calibri"/>
        <family val="2"/>
        <scheme val="minor"/>
      </rPr>
      <t>e / MW-h from 4,300 MW. Over a time-period of 25 years (useful lifetime of transmission projects are significantly higher than 25 years), avoided emissions will be about 135 million tons CO</t>
    </r>
    <r>
      <rPr>
        <vertAlign val="subscript"/>
        <sz val="11"/>
        <color rgb="FF3F3F76"/>
        <rFont val="Calibri"/>
        <family val="2"/>
        <scheme val="minor"/>
      </rPr>
      <t>2</t>
    </r>
    <r>
      <rPr>
        <sz val="11"/>
        <color rgb="FF3F3F76"/>
        <rFont val="Calibri"/>
        <family val="2"/>
        <scheme val="minor"/>
      </rPr>
      <t xml:space="preserve">e </t>
    </r>
  </si>
  <si>
    <t>Target tons of GHG emissions reduced or avoided:  270,000 ton CO2e per year.
The reduction per vehicle is 2.69 tCO2e/year or 0.27 million tCO2e/year for the 100,000 vehicle fleet. Assumptions: Vehicle operation per day is 80 km; vehicle mileage is 15 km/liter; vehicle operation is 300 days/year; e-trike electricity consumption is 6 KWh/day; and emission factor of grid is 0.52 tCO2e/MWh.    With 10 -year vehicle lifetime, the total GHG emission reduced will be 2.7 Million tCO2e.</t>
  </si>
  <si>
    <t xml:space="preserve">Target tons of GHG emissions reduced or avoided:  29,300 ton CO2e per year.
The GHG target  ranges from 7,127 tCO2e in 2018 to 49,999 tCO2e by 2038, to get the annual target the annual average was used instead thus the target 29,300.
The estimated cumulative emission reduction from 2018 to 2038 is 586,500 tCO2e. The TEEMP GHG analyses concluded that the MRT2 line would reduce emissions by about 0.12 ton CO2e per daily rider per year, which increases to about 0.16 ton CO2e per daily rider per year. </t>
  </si>
  <si>
    <t>Target tons of GHG emissions reduced or avoided: 111,000  ton CO2e per year (based on MDB approved subprojects' targets to date - 3 of 5 subprojects)
Program emission reduction target is explained in this doc: https://www.climateinvestmentfunds.org/cif/sites/climateinvestmentfunds.org/files/CTF_Thailand_Private_Sector_RE_Program_Final_for_Submission_2012_04_09_Disclosure_version_FINAL.pdf</t>
  </si>
  <si>
    <t xml:space="preserve">Target tons of GHG emissions reduced or avoided: 2,270,000 ton CO2e per year (based on MDB approved subprojects' targets to date - 2 of 3 subprojects) 
Program emission reduction target explained in this doc: https://www.climateinvestmentfunds.org/cif/sites/climateinvestmentfunds.org/files/2013.09.16%20CTF%20Indo%20Geo%20program%20PUBLIC.pdf
</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</si>
</sst>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6" formatCode="&quot;$&quot;#,##0_);[Red]\(&quot;$&quot;#,##0\)"/>
    <numFmt numFmtId="44" formatCode="_(&quot;$&quot;* #,##0.00_);_(&quot;$&quot;* \(#,##0.00\);_(&quot;$&quot;* &quot;-&quot;??_);_(@_)"/>
    <numFmt numFmtId="43" formatCode="_(* #,##0.00_);_(* \(#,##0.00\);_(* &quot;-&quot;??_);_(@_)"/>
    <numFmt numFmtId="164" formatCode="[$-409]dd\-mmm\-yy;@"/>
    <numFmt numFmtId="165" formatCode="&quot;$&quot;#,##0.0_);\(&quot;$&quot;#,##0.0\)"/>
    <numFmt numFmtId="166" formatCode="[$-409]mmm\-yy;@"/>
    <numFmt numFmtId="167" formatCode="[$-409]mmmm\ d\,\ yyyy;@"/>
    <numFmt numFmtId="168" formatCode="&quot;US$m &quot;#,##0_);\(#,##0\)"/>
    <numFmt numFmtId="169" formatCode="#,##0&quot; MW&quot;"/>
    <numFmt numFmtId="170" formatCode="#,##0&quot; GWh&quot;"/>
    <numFmt numFmtId="171" formatCode="_(* #,##0_);_(* \(#,##0\);_(* &quot;-&quot;??_);_(@_)"/>
    <numFmt numFmtId="172" formatCode="_(* #,##0.0_);_(* \(#,##0.0\);_(* &quot;-&quot;??_);_(@_)"/>
  </numFmts>
  <fonts count="39" x14ac:knownFonts="1">
    <font>
      <sz val="11"/>
      <color theme="1"/>
      <name val="Calibri"/>
      <family val="2"/>
      <scheme val="minor"/>
    </font>
    <font>
      <sz val="11"/>
      <color theme="1"/>
      <name val="Calibri"/>
      <family val="2"/>
      <scheme val="minor"/>
    </font>
    <font>
      <sz val="11"/>
      <color rgb="FF3F3F76"/>
      <name val="Calibri"/>
      <family val="2"/>
      <scheme val="minor"/>
    </font>
    <font>
      <b/>
      <sz val="11"/>
      <color rgb="FFFA7D00"/>
      <name val="Calibri"/>
      <family val="2"/>
      <scheme val="minor"/>
    </font>
    <font>
      <b/>
      <sz val="11"/>
      <color theme="1"/>
      <name val="Calibri"/>
      <family val="2"/>
      <scheme val="minor"/>
    </font>
    <font>
      <b/>
      <sz val="18"/>
      <color theme="1"/>
      <name val="Calibri"/>
      <family val="2"/>
      <scheme val="minor"/>
    </font>
    <font>
      <sz val="14"/>
      <color theme="1"/>
      <name val="Calibri"/>
      <family val="2"/>
      <scheme val="minor"/>
    </font>
    <font>
      <b/>
      <sz val="12"/>
      <color theme="1"/>
      <name val="Calibri"/>
      <family val="2"/>
      <scheme val="minor"/>
    </font>
    <font>
      <b/>
      <sz val="14"/>
      <color theme="1"/>
      <name val="Calibri"/>
      <family val="2"/>
      <scheme val="minor"/>
    </font>
    <font>
      <sz val="11"/>
      <name val="Calibri"/>
      <family val="2"/>
      <scheme val="minor"/>
    </font>
    <font>
      <sz val="10"/>
      <color theme="1"/>
      <name val="Calibri"/>
      <family val="2"/>
      <scheme val="minor"/>
    </font>
    <font>
      <sz val="11"/>
      <color theme="0" tint="-0.499984740745262"/>
      <name val="Calibri"/>
      <family val="2"/>
      <scheme val="minor"/>
    </font>
    <font>
      <sz val="10"/>
      <color rgb="FF3F3F76"/>
      <name val="Calibri"/>
      <family val="2"/>
      <scheme val="minor"/>
    </font>
    <font>
      <b/>
      <sz val="11"/>
      <name val="Calibri"/>
      <family val="2"/>
      <scheme val="minor"/>
    </font>
    <font>
      <b/>
      <sz val="11"/>
      <color theme="0" tint="-0.499984740745262"/>
      <name val="Calibri"/>
      <family val="2"/>
      <scheme val="minor"/>
    </font>
    <font>
      <sz val="11"/>
      <color theme="0" tint="-0.34998626667073579"/>
      <name val="Calibri"/>
      <family val="2"/>
      <scheme val="minor"/>
    </font>
    <font>
      <sz val="10"/>
      <name val="Calibri"/>
      <family val="2"/>
      <scheme val="minor"/>
    </font>
    <font>
      <sz val="8"/>
      <color rgb="FF3F3F76"/>
      <name val="Calibri"/>
      <family val="2"/>
      <scheme val="minor"/>
    </font>
    <font>
      <sz val="12"/>
      <name val="Calibri"/>
      <family val="2"/>
      <scheme val="minor"/>
    </font>
    <font>
      <b/>
      <sz val="12"/>
      <name val="Calibri"/>
      <family val="2"/>
      <scheme val="minor"/>
    </font>
    <font>
      <i/>
      <sz val="12"/>
      <name val="Calibri"/>
      <family val="2"/>
      <scheme val="minor"/>
    </font>
    <font>
      <i/>
      <sz val="9"/>
      <color rgb="FF3F3F76"/>
      <name val="Calibri"/>
      <family val="2"/>
      <scheme val="minor"/>
    </font>
    <font>
      <i/>
      <sz val="9"/>
      <color theme="1"/>
      <name val="Calibri"/>
      <family val="2"/>
      <scheme val="minor"/>
    </font>
    <font>
      <b/>
      <sz val="11"/>
      <color theme="0" tint="-0.34998626667073579"/>
      <name val="Calibri"/>
      <family val="2"/>
      <scheme val="minor"/>
    </font>
    <font>
      <i/>
      <sz val="9"/>
      <color indexed="8"/>
      <name val="Calibri"/>
      <family val="2"/>
      <scheme val="minor"/>
    </font>
    <font>
      <b/>
      <sz val="11"/>
      <color indexed="8"/>
      <name val="Calibri"/>
      <family val="2"/>
      <scheme val="minor"/>
    </font>
    <font>
      <sz val="11"/>
      <color theme="1"/>
      <name val="Times New Roman"/>
      <family val="1"/>
    </font>
    <font>
      <b/>
      <sz val="12"/>
      <color rgb="FF3F3F76"/>
      <name val="Calibri"/>
      <family val="2"/>
      <scheme val="minor"/>
    </font>
    <font>
      <b/>
      <sz val="10"/>
      <color theme="1"/>
      <name val="Calibri"/>
      <family val="2"/>
      <scheme val="minor"/>
    </font>
    <font>
      <b/>
      <sz val="10"/>
      <name val="Calibri"/>
      <family val="2"/>
      <scheme val="minor"/>
    </font>
    <font>
      <u/>
      <sz val="11"/>
      <color theme="10"/>
      <name val="Calibri"/>
      <family val="2"/>
      <scheme val="minor"/>
    </font>
    <font>
      <u/>
      <sz val="11"/>
      <color theme="11"/>
      <name val="Calibri"/>
      <family val="2"/>
      <scheme val="minor"/>
    </font>
    <font>
      <i/>
      <sz val="12"/>
      <color rgb="FF3F3F76"/>
      <name val="Calibri"/>
      <family val="2"/>
      <scheme val="minor"/>
    </font>
    <font>
      <sz val="9"/>
      <color rgb="FF3F3F76"/>
      <name val="Calibri"/>
      <family val="2"/>
      <scheme val="minor"/>
    </font>
    <font>
      <b/>
      <i/>
      <sz val="12"/>
      <name val="Calibri"/>
      <family val="2"/>
      <scheme val="minor"/>
    </font>
    <font>
      <sz val="9"/>
      <color indexed="81"/>
      <name val="Tahoma"/>
      <family val="2"/>
    </font>
    <font>
      <b/>
      <sz val="9"/>
      <color indexed="81"/>
      <name val="Tahoma"/>
      <family val="2"/>
    </font>
    <font>
      <sz val="10"/>
      <color theme="5" tint="-0.249977111117893"/>
      <name val="Calibri"/>
      <family val="2"/>
      <scheme val="minor"/>
    </font>
    <font>
      <vertAlign val="subscript"/>
      <sz val="11"/>
      <color rgb="FF3F3F76"/>
      <name val="Calibri"/>
      <family val="2"/>
      <scheme val="minor"/>
    </font>
  </fonts>
  <fills count="7">
    <fill>
      <patternFill patternType="none"/>
    </fill>
    <fill>
      <patternFill patternType="gray125"/>
    </fill>
    <fill>
      <patternFill patternType="solid">
        <fgColor rgb="FFFFCC99"/>
      </patternFill>
    </fill>
    <fill>
      <patternFill patternType="solid">
        <fgColor rgb="FFF2F2F2"/>
      </patternFill>
    </fill>
    <fill>
      <patternFill patternType="solid">
        <fgColor theme="8" tint="0.79998168889431442"/>
        <bgColor indexed="64"/>
      </patternFill>
    </fill>
    <fill>
      <patternFill patternType="solid">
        <fgColor theme="0"/>
        <bgColor indexed="64"/>
      </patternFill>
    </fill>
    <fill>
      <patternFill patternType="solid">
        <fgColor theme="0" tint="-0.14999847407452621"/>
        <bgColor indexed="64"/>
      </patternFill>
    </fill>
  </fills>
  <borders count="96">
    <border>
      <left/>
      <right/>
      <top/>
      <bottom/>
      <diagonal/>
    </border>
    <border>
      <left style="thin">
        <color rgb="FF7F7F7F"/>
      </left>
      <right style="thin">
        <color rgb="FF7F7F7F"/>
      </right>
      <top style="thin">
        <color rgb="FF7F7F7F"/>
      </top>
      <bottom style="thin">
        <color rgb="FF7F7F7F"/>
      </bottom>
      <diagonal/>
    </border>
    <border>
      <left style="thin">
        <color auto="1"/>
      </left>
      <right style="thin">
        <color auto="1"/>
      </right>
      <top style="thin">
        <color auto="1"/>
      </top>
      <bottom style="thin">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thin">
        <color rgb="FF7F7F7F"/>
      </left>
      <right/>
      <top/>
      <bottom/>
      <diagonal/>
    </border>
    <border>
      <left style="thin">
        <color auto="1"/>
      </left>
      <right style="thin">
        <color auto="1"/>
      </right>
      <top/>
      <bottom style="thin">
        <color auto="1"/>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double">
        <color auto="1"/>
      </left>
      <right style="double">
        <color auto="1"/>
      </right>
      <top style="double">
        <color auto="1"/>
      </top>
      <bottom/>
      <diagonal/>
    </border>
    <border>
      <left style="double">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double">
        <color auto="1"/>
      </right>
      <top style="double">
        <color auto="1"/>
      </top>
      <bottom style="double">
        <color auto="1"/>
      </bottom>
      <diagonal/>
    </border>
    <border>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top style="double">
        <color auto="1"/>
      </top>
      <bottom style="thin">
        <color auto="1"/>
      </bottom>
      <diagonal/>
    </border>
    <border>
      <left style="double">
        <color auto="1"/>
      </left>
      <right style="double">
        <color auto="1"/>
      </right>
      <top style="double">
        <color auto="1"/>
      </top>
      <bottom style="thin">
        <color auto="1"/>
      </bottom>
      <diagonal/>
    </border>
    <border>
      <left style="double">
        <color auto="1"/>
      </left>
      <right style="double">
        <color auto="1"/>
      </right>
      <top/>
      <bottom style="double">
        <color auto="1"/>
      </bottom>
      <diagonal/>
    </border>
    <border>
      <left/>
      <right style="thin">
        <color auto="1"/>
      </right>
      <top/>
      <bottom style="double">
        <color auto="1"/>
      </bottom>
      <diagonal/>
    </border>
    <border>
      <left style="thin">
        <color auto="1"/>
      </left>
      <right style="thin">
        <color auto="1"/>
      </right>
      <top/>
      <bottom style="double">
        <color auto="1"/>
      </bottom>
      <diagonal/>
    </border>
    <border>
      <left style="thin">
        <color auto="1"/>
      </left>
      <right/>
      <top/>
      <bottom style="double">
        <color auto="1"/>
      </bottom>
      <diagonal/>
    </border>
    <border>
      <left style="double">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double">
        <color auto="1"/>
      </left>
      <right style="double">
        <color auto="1"/>
      </right>
      <top style="thin">
        <color auto="1"/>
      </top>
      <bottom style="thin">
        <color auto="1"/>
      </bottom>
      <diagonal/>
    </border>
    <border>
      <left style="double">
        <color auto="1"/>
      </left>
      <right style="double">
        <color auto="1"/>
      </right>
      <top style="thin">
        <color auto="1"/>
      </top>
      <bottom style="medium">
        <color auto="1"/>
      </bottom>
      <diagonal/>
    </border>
    <border>
      <left style="double">
        <color auto="1"/>
      </left>
      <right/>
      <top style="thin">
        <color auto="1"/>
      </top>
      <bottom style="medium">
        <color auto="1"/>
      </bottom>
      <diagonal/>
    </border>
    <border>
      <left/>
      <right/>
      <top style="thin">
        <color auto="1"/>
      </top>
      <bottom style="medium">
        <color auto="1"/>
      </bottom>
      <diagonal/>
    </border>
    <border>
      <left/>
      <right style="double">
        <color auto="1"/>
      </right>
      <top style="thin">
        <color auto="1"/>
      </top>
      <bottom style="medium">
        <color auto="1"/>
      </bottom>
      <diagonal/>
    </border>
    <border>
      <left style="double">
        <color auto="1"/>
      </left>
      <right style="double">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top style="medium">
        <color auto="1"/>
      </top>
      <bottom style="double">
        <color auto="1"/>
      </bottom>
      <diagonal/>
    </border>
    <border>
      <left style="double">
        <color auto="1"/>
      </left>
      <right style="double">
        <color auto="1"/>
      </right>
      <top style="double">
        <color auto="1"/>
      </top>
      <bottom style="medium">
        <color auto="1"/>
      </bottom>
      <diagonal/>
    </border>
    <border>
      <left style="double">
        <color auto="1"/>
      </left>
      <right style="double">
        <color auto="1"/>
      </right>
      <top/>
      <bottom/>
      <diagonal/>
    </border>
    <border>
      <left style="thin">
        <color auto="1"/>
      </left>
      <right style="thin">
        <color auto="1"/>
      </right>
      <top style="double">
        <color auto="1"/>
      </top>
      <bottom style="medium">
        <color auto="1"/>
      </bottom>
      <diagonal/>
    </border>
    <border>
      <left style="thin">
        <color auto="1"/>
      </left>
      <right/>
      <top style="double">
        <color auto="1"/>
      </top>
      <bottom style="medium">
        <color auto="1"/>
      </bottom>
      <diagonal/>
    </border>
    <border>
      <left style="double">
        <color auto="1"/>
      </left>
      <right style="double">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double">
        <color auto="1"/>
      </left>
      <right style="double">
        <color auto="1"/>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double">
        <color auto="1"/>
      </left>
      <right style="double">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double">
        <color auto="1"/>
      </right>
      <top style="medium">
        <color auto="1"/>
      </top>
      <bottom style="thin">
        <color auto="1"/>
      </bottom>
      <diagonal/>
    </border>
    <border>
      <left style="double">
        <color auto="1"/>
      </left>
      <right style="double">
        <color auto="1"/>
      </right>
      <top style="medium">
        <color auto="1"/>
      </top>
      <bottom/>
      <diagonal/>
    </border>
    <border>
      <left style="double">
        <color auto="1"/>
      </left>
      <right/>
      <top style="medium">
        <color auto="1"/>
      </top>
      <bottom style="thin">
        <color auto="1"/>
      </bottom>
      <diagonal/>
    </border>
    <border>
      <left/>
      <right style="double">
        <color auto="1"/>
      </right>
      <top style="medium">
        <color auto="1"/>
      </top>
      <bottom style="thin">
        <color auto="1"/>
      </bottom>
      <diagonal/>
    </border>
    <border>
      <left style="double">
        <color auto="1"/>
      </left>
      <right/>
      <top style="medium">
        <color auto="1"/>
      </top>
      <bottom/>
      <diagonal/>
    </border>
    <border>
      <left style="thin">
        <color auto="1"/>
      </left>
      <right/>
      <top style="medium">
        <color auto="1"/>
      </top>
      <bottom style="thin">
        <color auto="1"/>
      </bottom>
      <diagonal/>
    </border>
    <border>
      <left style="double">
        <color auto="1"/>
      </left>
      <right style="double">
        <color auto="1"/>
      </right>
      <top/>
      <bottom style="medium">
        <color auto="1"/>
      </bottom>
      <diagonal/>
    </border>
    <border>
      <left/>
      <right/>
      <top/>
      <bottom style="medium">
        <color auto="1"/>
      </bottom>
      <diagonal/>
    </border>
    <border>
      <left/>
      <right style="double">
        <color auto="1"/>
      </right>
      <top/>
      <bottom style="medium">
        <color auto="1"/>
      </bottom>
      <diagonal/>
    </border>
    <border>
      <left/>
      <right/>
      <top style="medium">
        <color auto="1"/>
      </top>
      <bottom style="thin">
        <color auto="1"/>
      </bottom>
      <diagonal/>
    </border>
    <border>
      <left style="double">
        <color auto="1"/>
      </left>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double">
        <color auto="1"/>
      </right>
      <top style="thin">
        <color auto="1"/>
      </top>
      <bottom style="double">
        <color auto="1"/>
      </bottom>
      <diagonal/>
    </border>
    <border>
      <left style="double">
        <color auto="1"/>
      </left>
      <right/>
      <top/>
      <bottom style="thin">
        <color auto="1"/>
      </bottom>
      <diagonal/>
    </border>
    <border>
      <left style="double">
        <color auto="1"/>
      </left>
      <right style="thin">
        <color auto="1"/>
      </right>
      <top style="medium">
        <color auto="1"/>
      </top>
      <bottom style="thin">
        <color auto="1"/>
      </bottom>
      <diagonal/>
    </border>
    <border>
      <left style="double">
        <color auto="1"/>
      </left>
      <right style="thin">
        <color auto="1"/>
      </right>
      <top style="thin">
        <color auto="1"/>
      </top>
      <bottom style="thin">
        <color auto="1"/>
      </bottom>
      <diagonal/>
    </border>
    <border>
      <left style="double">
        <color auto="1"/>
      </left>
      <right style="thin">
        <color auto="1"/>
      </right>
      <top/>
      <bottom style="thin">
        <color auto="1"/>
      </bottom>
      <diagonal/>
    </border>
    <border>
      <left style="double">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style="double">
        <color auto="1"/>
      </right>
      <top/>
      <bottom style="thin">
        <color auto="1"/>
      </bottom>
      <diagonal/>
    </border>
    <border>
      <left style="thin">
        <color auto="1"/>
      </left>
      <right style="double">
        <color auto="1"/>
      </right>
      <top/>
      <bottom style="thin">
        <color auto="1"/>
      </bottom>
      <diagonal/>
    </border>
    <border>
      <left/>
      <right/>
      <top/>
      <bottom style="thin">
        <color auto="1"/>
      </bottom>
      <diagonal/>
    </border>
    <border>
      <left/>
      <right style="thin">
        <color auto="1"/>
      </right>
      <top/>
      <bottom/>
      <diagonal/>
    </border>
    <border>
      <left style="thin">
        <color auto="1"/>
      </left>
      <right style="thin">
        <color auto="1"/>
      </right>
      <top/>
      <bottom/>
      <diagonal/>
    </border>
    <border>
      <left style="double">
        <color auto="1"/>
      </left>
      <right/>
      <top style="thin">
        <color auto="1"/>
      </top>
      <bottom style="double">
        <color auto="1"/>
      </bottom>
      <diagonal/>
    </border>
    <border>
      <left/>
      <right/>
      <top style="thin">
        <color auto="1"/>
      </top>
      <bottom style="double">
        <color auto="1"/>
      </bottom>
      <diagonal/>
    </border>
    <border>
      <left/>
      <right style="double">
        <color auto="1"/>
      </right>
      <top style="thin">
        <color auto="1"/>
      </top>
      <bottom style="double">
        <color auto="1"/>
      </bottom>
      <diagonal/>
    </border>
    <border>
      <left/>
      <right/>
      <top style="medium">
        <color auto="1"/>
      </top>
      <bottom/>
      <diagonal/>
    </border>
    <border>
      <left style="thin">
        <color auto="1"/>
      </left>
      <right style="double">
        <color auto="1"/>
      </right>
      <top/>
      <bottom/>
      <diagonal/>
    </border>
    <border>
      <left style="thin">
        <color rgb="FF7F7F7F"/>
      </left>
      <right/>
      <top style="thin">
        <color rgb="FF7F7F7F"/>
      </top>
      <bottom style="thin">
        <color rgb="FF7F7F7F"/>
      </bottom>
      <diagonal/>
    </border>
    <border>
      <left/>
      <right/>
      <top style="thin">
        <color rgb="FF7F7F7F"/>
      </top>
      <bottom style="thin">
        <color rgb="FF7F7F7F"/>
      </bottom>
      <diagonal/>
    </border>
    <border>
      <left/>
      <right style="thin">
        <color rgb="FF7F7F7F"/>
      </right>
      <top style="thin">
        <color rgb="FF7F7F7F"/>
      </top>
      <bottom style="thin">
        <color rgb="FF7F7F7F"/>
      </bottom>
      <diagonal/>
    </border>
    <border>
      <left style="double">
        <color auto="1"/>
      </left>
      <right/>
      <top style="medium">
        <color auto="1"/>
      </top>
      <bottom style="double">
        <color auto="1"/>
      </bottom>
      <diagonal/>
    </border>
    <border>
      <left style="thin">
        <color auto="1"/>
      </left>
      <right style="thin">
        <color auto="1"/>
      </right>
      <top/>
      <bottom style="medium">
        <color auto="1"/>
      </bottom>
      <diagonal/>
    </border>
    <border>
      <left style="thin">
        <color auto="1"/>
      </left>
      <right style="double">
        <color auto="1"/>
      </right>
      <top style="medium">
        <color auto="1"/>
      </top>
      <bottom/>
      <diagonal/>
    </border>
    <border>
      <left style="thin">
        <color auto="1"/>
      </left>
      <right/>
      <top style="thin">
        <color auto="1"/>
      </top>
      <bottom style="medium">
        <color auto="1"/>
      </bottom>
      <diagonal/>
    </border>
    <border>
      <left style="thin">
        <color auto="1"/>
      </left>
      <right/>
      <top/>
      <bottom/>
      <diagonal/>
    </border>
    <border>
      <left/>
      <right/>
      <top style="thin">
        <color auto="1"/>
      </top>
      <bottom/>
      <diagonal/>
    </border>
    <border>
      <left/>
      <right/>
      <top style="thin">
        <color theme="0" tint="-0.24994659260841701"/>
      </top>
      <bottom style="thin">
        <color theme="0" tint="-0.24994659260841701"/>
      </bottom>
      <diagonal/>
    </border>
    <border>
      <left style="double">
        <color auto="1"/>
      </left>
      <right style="thin">
        <color auto="1"/>
      </right>
      <top style="thin">
        <color auto="1"/>
      </top>
      <bottom/>
      <diagonal/>
    </border>
    <border>
      <left style="thin">
        <color auto="1"/>
      </left>
      <right style="double">
        <color auto="1"/>
      </right>
      <top style="thin">
        <color auto="1"/>
      </top>
      <bottom/>
      <diagonal/>
    </border>
    <border>
      <left style="thin">
        <color auto="1"/>
      </left>
      <right style="double">
        <color auto="1"/>
      </right>
      <top style="thin">
        <color auto="1"/>
      </top>
      <bottom style="medium">
        <color auto="1"/>
      </bottom>
      <diagonal/>
    </border>
    <border>
      <left/>
      <right style="double">
        <color auto="1"/>
      </right>
      <top style="thin">
        <color auto="1"/>
      </top>
      <bottom style="thin">
        <color auto="1"/>
      </bottom>
      <diagonal/>
    </border>
    <border>
      <left style="double">
        <color auto="1"/>
      </left>
      <right/>
      <top/>
      <bottom style="medium">
        <color auto="1"/>
      </bottom>
      <diagonal/>
    </border>
    <border>
      <left/>
      <right/>
      <top style="thin">
        <color auto="1"/>
      </top>
      <bottom style="thin">
        <color auto="1"/>
      </bottom>
      <diagonal/>
    </border>
  </borders>
  <cellStyleXfs count="305">
    <xf numFmtId="0" fontId="0" fillId="0" borderId="0"/>
    <xf numFmtId="43" fontId="1" fillId="0" borderId="0" applyFont="0" applyFill="0" applyBorder="0" applyAlignment="0" applyProtection="0"/>
    <xf numFmtId="0" fontId="2" fillId="2" borderId="1" applyNumberFormat="0" applyAlignment="0" applyProtection="0"/>
    <xf numFmtId="0" fontId="3" fillId="3" borderId="1" applyNumberFormat="0" applyAlignment="0" applyProtection="0"/>
    <xf numFmtId="44" fontId="1"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cellStyleXfs>
  <cellXfs count="539">
    <xf numFmtId="0" fontId="0" fillId="0" borderId="0" xfId="0"/>
    <xf numFmtId="0" fontId="0" fillId="0" borderId="0" xfId="0" applyProtection="1">
      <protection locked="0"/>
    </xf>
    <xf numFmtId="0" fontId="7" fillId="0" borderId="3" xfId="0" applyFont="1" applyBorder="1" applyProtection="1">
      <protection hidden="1"/>
    </xf>
    <xf numFmtId="0" fontId="0" fillId="0" borderId="0" xfId="0" applyBorder="1" applyAlignment="1" applyProtection="1">
      <protection hidden="1"/>
    </xf>
    <xf numFmtId="165" fontId="0" fillId="0" borderId="0" xfId="1" applyNumberFormat="1" applyFont="1" applyBorder="1" applyAlignment="1" applyProtection="1">
      <alignment horizontal="left"/>
      <protection hidden="1"/>
    </xf>
    <xf numFmtId="166" fontId="0" fillId="0" borderId="0" xfId="0" applyNumberFormat="1" applyBorder="1" applyAlignment="1" applyProtection="1">
      <alignment horizontal="left"/>
      <protection hidden="1"/>
    </xf>
    <xf numFmtId="3" fontId="2" fillId="0" borderId="18" xfId="2" applyNumberFormat="1" applyFill="1" applyBorder="1" applyAlignment="1" applyProtection="1">
      <alignment horizontal="right" vertical="center"/>
      <protection locked="0"/>
    </xf>
    <xf numFmtId="168" fontId="9" fillId="0" borderId="41" xfId="2" applyNumberFormat="1" applyFont="1" applyFill="1" applyBorder="1" applyAlignment="1" applyProtection="1">
      <alignment wrapText="1"/>
      <protection locked="0"/>
    </xf>
    <xf numFmtId="168" fontId="2" fillId="4" borderId="41" xfId="2" applyNumberFormat="1" applyFill="1" applyBorder="1" applyAlignment="1" applyProtection="1">
      <alignment wrapText="1"/>
      <protection locked="0"/>
    </xf>
    <xf numFmtId="168" fontId="9" fillId="0" borderId="29" xfId="2" applyNumberFormat="1" applyFont="1" applyFill="1" applyBorder="1" applyAlignment="1" applyProtection="1">
      <alignment wrapText="1"/>
      <protection locked="0"/>
    </xf>
    <xf numFmtId="168" fontId="2" fillId="4" borderId="29" xfId="2" applyNumberFormat="1" applyFill="1" applyBorder="1" applyAlignment="1" applyProtection="1">
      <alignment wrapText="1"/>
      <protection locked="0"/>
    </xf>
    <xf numFmtId="168" fontId="9" fillId="0" borderId="44" xfId="2" applyNumberFormat="1" applyFont="1" applyFill="1" applyBorder="1" applyAlignment="1" applyProtection="1">
      <alignment wrapText="1"/>
      <protection locked="0"/>
    </xf>
    <xf numFmtId="168" fontId="2" fillId="4" borderId="44" xfId="2" applyNumberFormat="1" applyFill="1" applyBorder="1" applyAlignment="1" applyProtection="1">
      <alignment wrapText="1"/>
      <protection locked="0"/>
    </xf>
    <xf numFmtId="0" fontId="9" fillId="0" borderId="48" xfId="2" applyNumberFormat="1" applyFont="1" applyFill="1" applyBorder="1" applyAlignment="1" applyProtection="1">
      <alignment wrapText="1"/>
      <protection locked="0"/>
    </xf>
    <xf numFmtId="0" fontId="2" fillId="4" borderId="48" xfId="2" applyNumberFormat="1" applyFill="1" applyBorder="1" applyAlignment="1" applyProtection="1">
      <alignment wrapText="1"/>
      <protection locked="0"/>
    </xf>
    <xf numFmtId="0" fontId="9" fillId="4" borderId="50" xfId="2" applyNumberFormat="1" applyFont="1" applyFill="1" applyBorder="1" applyAlignment="1" applyProtection="1">
      <alignment wrapText="1"/>
      <protection locked="0"/>
    </xf>
    <xf numFmtId="169" fontId="9" fillId="0" borderId="29" xfId="2" applyNumberFormat="1" applyFont="1" applyFill="1" applyBorder="1" applyAlignment="1" applyProtection="1">
      <alignment horizontal="right" wrapText="1"/>
      <protection locked="0"/>
    </xf>
    <xf numFmtId="169" fontId="9" fillId="4" borderId="29" xfId="2" applyNumberFormat="1" applyFont="1" applyFill="1" applyBorder="1" applyAlignment="1" applyProtection="1">
      <alignment horizontal="right" wrapText="1"/>
      <protection locked="0"/>
    </xf>
    <xf numFmtId="169" fontId="9" fillId="4" borderId="9" xfId="2" applyNumberFormat="1" applyFont="1" applyFill="1" applyBorder="1" applyAlignment="1" applyProtection="1">
      <alignment wrapText="1"/>
      <protection locked="0"/>
    </xf>
    <xf numFmtId="3" fontId="4" fillId="0" borderId="48" xfId="0" applyNumberFormat="1" applyFont="1" applyBorder="1" applyAlignment="1" applyProtection="1">
      <alignment horizontal="center" vertical="center" wrapText="1"/>
      <protection locked="0"/>
    </xf>
    <xf numFmtId="0" fontId="0" fillId="0" borderId="29" xfId="0" applyBorder="1" applyAlignment="1" applyProtection="1">
      <alignment vertical="center" wrapText="1"/>
      <protection locked="0"/>
    </xf>
    <xf numFmtId="0" fontId="0" fillId="4" borderId="29" xfId="0" applyFill="1" applyBorder="1" applyAlignment="1" applyProtection="1">
      <alignment vertical="center" wrapText="1"/>
      <protection locked="0"/>
    </xf>
    <xf numFmtId="0" fontId="0" fillId="4" borderId="2" xfId="0" applyFill="1" applyBorder="1" applyAlignment="1" applyProtection="1">
      <alignment vertical="center" wrapText="1"/>
      <protection locked="0"/>
    </xf>
    <xf numFmtId="0" fontId="0" fillId="4" borderId="46" xfId="0" applyFill="1" applyBorder="1" applyAlignment="1" applyProtection="1">
      <alignment vertical="center" wrapText="1"/>
      <protection locked="0"/>
    </xf>
    <xf numFmtId="170" fontId="9" fillId="0" borderId="48" xfId="1" applyNumberFormat="1" applyFont="1" applyFill="1" applyBorder="1" applyAlignment="1" applyProtection="1">
      <alignment vertical="top" wrapText="1"/>
      <protection locked="0"/>
    </xf>
    <xf numFmtId="170" fontId="9" fillId="4" borderId="48" xfId="1" applyNumberFormat="1" applyFont="1" applyFill="1" applyBorder="1" applyAlignment="1" applyProtection="1">
      <alignment vertical="top" wrapText="1"/>
      <protection locked="0"/>
    </xf>
    <xf numFmtId="170" fontId="9" fillId="4" borderId="50" xfId="1" applyNumberFormat="1" applyFont="1" applyFill="1" applyBorder="1" applyAlignment="1" applyProtection="1">
      <alignment vertical="top" wrapText="1"/>
      <protection locked="0"/>
    </xf>
    <xf numFmtId="4" fontId="12" fillId="4" borderId="29" xfId="2" applyNumberFormat="1" applyFont="1" applyFill="1" applyBorder="1" applyAlignment="1" applyProtection="1">
      <alignment vertical="center" wrapText="1"/>
      <protection locked="0"/>
    </xf>
    <xf numFmtId="0" fontId="17" fillId="4" borderId="61" xfId="2" applyFont="1" applyFill="1" applyBorder="1" applyAlignment="1" applyProtection="1">
      <alignment vertical="center" wrapText="1"/>
      <protection locked="0"/>
    </xf>
    <xf numFmtId="3" fontId="2" fillId="4" borderId="29" xfId="2" applyNumberFormat="1" applyFill="1" applyBorder="1" applyAlignment="1" applyProtection="1">
      <alignment vertical="center" wrapText="1"/>
      <protection locked="0"/>
    </xf>
    <xf numFmtId="0" fontId="0" fillId="0" borderId="63" xfId="0" applyBorder="1" applyAlignment="1" applyProtection="1">
      <alignment horizontal="left" vertical="top"/>
      <protection locked="0"/>
    </xf>
    <xf numFmtId="0" fontId="7" fillId="0" borderId="3" xfId="0" applyFont="1" applyBorder="1" applyAlignment="1" applyProtection="1">
      <alignment vertical="center"/>
      <protection hidden="1"/>
    </xf>
    <xf numFmtId="0" fontId="0" fillId="0" borderId="4" xfId="0" applyBorder="1" applyAlignment="1" applyProtection="1">
      <protection hidden="1"/>
    </xf>
    <xf numFmtId="165" fontId="0" fillId="0" borderId="0" xfId="4" applyNumberFormat="1" applyFont="1" applyBorder="1" applyAlignment="1" applyProtection="1">
      <alignment horizontal="left"/>
      <protection hidden="1"/>
    </xf>
    <xf numFmtId="169" fontId="2" fillId="4" borderId="29" xfId="2" applyNumberFormat="1" applyFill="1" applyBorder="1" applyAlignment="1" applyProtection="1">
      <alignment wrapText="1"/>
      <protection locked="0"/>
    </xf>
    <xf numFmtId="4" fontId="2" fillId="4" borderId="29" xfId="2" applyNumberFormat="1" applyFill="1" applyBorder="1" applyAlignment="1" applyProtection="1">
      <alignment horizontal="left" vertical="top" wrapText="1"/>
      <protection locked="0"/>
    </xf>
    <xf numFmtId="0" fontId="24" fillId="0" borderId="0" xfId="0" applyFont="1" applyProtection="1">
      <protection locked="0"/>
    </xf>
    <xf numFmtId="3" fontId="2" fillId="4" borderId="26" xfId="2" applyNumberFormat="1" applyFill="1" applyBorder="1" applyAlignment="1" applyProtection="1">
      <protection locked="0"/>
    </xf>
    <xf numFmtId="4" fontId="2" fillId="4" borderId="32" xfId="2" applyNumberFormat="1" applyFill="1" applyBorder="1" applyAlignment="1" applyProtection="1">
      <alignment horizontal="left" wrapText="1"/>
      <protection locked="0"/>
    </xf>
    <xf numFmtId="4" fontId="2" fillId="4" borderId="33" xfId="2" applyNumberFormat="1" applyFill="1" applyBorder="1" applyAlignment="1" applyProtection="1">
      <alignment horizontal="left" wrapText="1"/>
      <protection locked="0"/>
    </xf>
    <xf numFmtId="1" fontId="2" fillId="4" borderId="29" xfId="2" applyNumberFormat="1" applyFill="1" applyBorder="1" applyAlignment="1" applyProtection="1">
      <alignment wrapText="1"/>
      <protection locked="0"/>
    </xf>
    <xf numFmtId="1" fontId="9" fillId="4" borderId="2" xfId="2" applyNumberFormat="1" applyFont="1" applyFill="1" applyBorder="1" applyAlignment="1" applyProtection="1">
      <alignment wrapText="1"/>
      <protection locked="0"/>
    </xf>
    <xf numFmtId="170" fontId="2" fillId="4" borderId="48" xfId="1" applyNumberFormat="1" applyFont="1" applyFill="1" applyBorder="1" applyAlignment="1" applyProtection="1">
      <alignment vertical="center" wrapText="1"/>
      <protection locked="0"/>
    </xf>
    <xf numFmtId="170" fontId="9" fillId="4" borderId="9" xfId="1" applyNumberFormat="1" applyFont="1" applyFill="1" applyBorder="1" applyAlignment="1" applyProtection="1">
      <alignment vertical="center" wrapText="1"/>
      <protection locked="0"/>
    </xf>
    <xf numFmtId="0" fontId="2" fillId="4" borderId="61" xfId="2" applyFill="1" applyBorder="1" applyAlignment="1" applyProtection="1">
      <alignment horizontal="left" vertical="top" wrapText="1"/>
      <protection locked="0"/>
    </xf>
    <xf numFmtId="0" fontId="2" fillId="4" borderId="29" xfId="2" applyFill="1" applyBorder="1" applyAlignment="1" applyProtection="1">
      <alignment vertical="center" wrapText="1"/>
      <protection locked="0"/>
    </xf>
    <xf numFmtId="0" fontId="18" fillId="0" borderId="0" xfId="0" applyFont="1" applyProtection="1">
      <protection locked="0"/>
    </xf>
    <xf numFmtId="168" fontId="9" fillId="4" borderId="41" xfId="2" applyNumberFormat="1" applyFont="1" applyFill="1" applyBorder="1" applyAlignment="1" applyProtection="1">
      <alignment wrapText="1"/>
      <protection locked="0"/>
    </xf>
    <xf numFmtId="168" fontId="9" fillId="4" borderId="29" xfId="2" applyNumberFormat="1" applyFont="1" applyFill="1" applyBorder="1" applyAlignment="1" applyProtection="1">
      <alignment wrapText="1"/>
      <protection locked="0"/>
    </xf>
    <xf numFmtId="168" fontId="9" fillId="4" borderId="44" xfId="2" applyNumberFormat="1" applyFont="1" applyFill="1" applyBorder="1" applyAlignment="1" applyProtection="1">
      <alignment wrapText="1"/>
      <protection locked="0"/>
    </xf>
    <xf numFmtId="0" fontId="9" fillId="4" borderId="48" xfId="2" applyNumberFormat="1" applyFont="1" applyFill="1" applyBorder="1" applyAlignment="1" applyProtection="1">
      <alignment wrapText="1"/>
      <protection locked="0"/>
    </xf>
    <xf numFmtId="1" fontId="13" fillId="4" borderId="48" xfId="3" applyNumberFormat="1" applyFont="1" applyFill="1" applyBorder="1" applyAlignment="1" applyProtection="1">
      <alignment horizontal="center" vertical="center" wrapText="1"/>
      <protection locked="0"/>
    </xf>
    <xf numFmtId="0" fontId="5" fillId="0" borderId="0" xfId="0" applyFont="1" applyProtection="1"/>
    <xf numFmtId="0" fontId="0" fillId="0" borderId="0" xfId="0" applyProtection="1"/>
    <xf numFmtId="0" fontId="4" fillId="0" borderId="0" xfId="0" applyFont="1" applyProtection="1"/>
    <xf numFmtId="0" fontId="6" fillId="0" borderId="0" xfId="0" applyFont="1" applyProtection="1"/>
    <xf numFmtId="0" fontId="0" fillId="0" borderId="0" xfId="0" applyAlignment="1" applyProtection="1">
      <alignment horizontal="right"/>
    </xf>
    <xf numFmtId="0" fontId="25" fillId="0" borderId="0" xfId="0" applyFont="1" applyAlignment="1" applyProtection="1">
      <alignment horizontal="right"/>
    </xf>
    <xf numFmtId="14" fontId="25" fillId="0" borderId="0" xfId="0" applyNumberFormat="1" applyFont="1" applyAlignment="1" applyProtection="1">
      <alignment horizontal="center"/>
    </xf>
    <xf numFmtId="0" fontId="0" fillId="0" borderId="4" xfId="0" applyBorder="1" applyProtection="1"/>
    <xf numFmtId="0" fontId="7" fillId="0" borderId="4" xfId="0" applyFont="1" applyBorder="1" applyAlignment="1" applyProtection="1">
      <alignment horizontal="right"/>
    </xf>
    <xf numFmtId="0" fontId="0" fillId="0" borderId="0" xfId="0" applyBorder="1" applyAlignment="1" applyProtection="1"/>
    <xf numFmtId="0" fontId="7" fillId="0" borderId="0" xfId="0" applyFont="1" applyBorder="1" applyAlignment="1" applyProtection="1"/>
    <xf numFmtId="0" fontId="26" fillId="6" borderId="0" xfId="0" applyFont="1" applyFill="1" applyAlignment="1" applyProtection="1">
      <alignment wrapText="1"/>
    </xf>
    <xf numFmtId="0" fontId="7" fillId="0" borderId="7" xfId="0" applyFont="1" applyBorder="1" applyAlignment="1" applyProtection="1"/>
    <xf numFmtId="0" fontId="0" fillId="0" borderId="7" xfId="0" applyBorder="1" applyAlignment="1" applyProtection="1"/>
    <xf numFmtId="0" fontId="0" fillId="0" borderId="0" xfId="0" applyBorder="1" applyProtection="1"/>
    <xf numFmtId="0" fontId="0" fillId="0" borderId="2" xfId="0" applyFill="1" applyBorder="1" applyAlignment="1" applyProtection="1"/>
    <xf numFmtId="0" fontId="7" fillId="0" borderId="8" xfId="0" applyFont="1" applyBorder="1" applyAlignment="1" applyProtection="1">
      <alignment horizontal="right"/>
    </xf>
    <xf numFmtId="0" fontId="0" fillId="0" borderId="7" xfId="0" applyBorder="1" applyProtection="1"/>
    <xf numFmtId="0" fontId="7" fillId="0" borderId="10" xfId="0" applyFont="1" applyBorder="1" applyAlignment="1" applyProtection="1">
      <alignment horizontal="right"/>
    </xf>
    <xf numFmtId="0" fontId="7" fillId="0" borderId="11" xfId="0" applyFont="1" applyBorder="1" applyAlignment="1" applyProtection="1">
      <alignment horizontal="right"/>
    </xf>
    <xf numFmtId="0" fontId="0" fillId="0" borderId="11" xfId="0" applyBorder="1" applyAlignment="1" applyProtection="1">
      <alignment horizontal="right"/>
    </xf>
    <xf numFmtId="167" fontId="0" fillId="0" borderId="11" xfId="0" applyNumberFormat="1" applyBorder="1" applyAlignment="1" applyProtection="1">
      <alignment horizontal="left"/>
    </xf>
    <xf numFmtId="0" fontId="0" fillId="0" borderId="11" xfId="0" applyBorder="1" applyAlignment="1" applyProtection="1">
      <alignment horizontal="left"/>
    </xf>
    <xf numFmtId="0" fontId="7" fillId="0" borderId="11" xfId="0" applyFont="1" applyBorder="1" applyAlignment="1" applyProtection="1"/>
    <xf numFmtId="0" fontId="0" fillId="0" borderId="12" xfId="0" applyBorder="1" applyProtection="1"/>
    <xf numFmtId="0" fontId="0" fillId="0" borderId="0" xfId="0" applyBorder="1" applyAlignment="1" applyProtection="1">
      <alignment horizontal="right"/>
    </xf>
    <xf numFmtId="0" fontId="4" fillId="0" borderId="0" xfId="0" applyFont="1" applyBorder="1" applyAlignment="1" applyProtection="1">
      <alignment horizontal="left" vertical="center" wrapText="1"/>
    </xf>
    <xf numFmtId="0" fontId="2" fillId="4" borderId="1" xfId="2" applyFill="1" applyBorder="1" applyAlignment="1" applyProtection="1">
      <alignment wrapText="1"/>
    </xf>
    <xf numFmtId="0" fontId="9" fillId="0" borderId="17" xfId="0" applyFont="1" applyBorder="1" applyAlignment="1" applyProtection="1">
      <alignment horizontal="center" vertical="center" wrapText="1"/>
    </xf>
    <xf numFmtId="0" fontId="9" fillId="0" borderId="18" xfId="0" applyFont="1" applyBorder="1" applyAlignment="1" applyProtection="1">
      <alignment horizontal="center" vertical="center" wrapText="1"/>
    </xf>
    <xf numFmtId="0" fontId="15" fillId="0" borderId="18" xfId="0" applyFont="1" applyBorder="1" applyAlignment="1" applyProtection="1">
      <alignment horizontal="center" vertical="center" wrapText="1"/>
    </xf>
    <xf numFmtId="0" fontId="15" fillId="0" borderId="19" xfId="0" applyFont="1" applyBorder="1" applyAlignment="1" applyProtection="1">
      <alignment horizontal="center" vertical="center" wrapText="1"/>
    </xf>
    <xf numFmtId="0" fontId="9" fillId="0" borderId="20" xfId="0" applyFont="1" applyBorder="1" applyAlignment="1" applyProtection="1">
      <alignment horizontal="center" vertical="center" wrapText="1"/>
    </xf>
    <xf numFmtId="0" fontId="9" fillId="0" borderId="22" xfId="0" applyFont="1" applyBorder="1" applyAlignment="1" applyProtection="1">
      <alignment horizontal="center" wrapText="1"/>
    </xf>
    <xf numFmtId="0" fontId="9" fillId="0" borderId="23" xfId="0" applyFont="1" applyBorder="1" applyAlignment="1" applyProtection="1">
      <alignment horizontal="center" wrapText="1"/>
    </xf>
    <xf numFmtId="0" fontId="15" fillId="0" borderId="23" xfId="0" applyFont="1" applyBorder="1" applyAlignment="1" applyProtection="1">
      <alignment horizontal="center" wrapText="1"/>
    </xf>
    <xf numFmtId="0" fontId="15" fillId="0" borderId="24" xfId="0" applyFont="1" applyBorder="1" applyAlignment="1" applyProtection="1">
      <alignment horizontal="center" wrapText="1"/>
    </xf>
    <xf numFmtId="0" fontId="9" fillId="0" borderId="21" xfId="0" applyFont="1" applyBorder="1" applyAlignment="1" applyProtection="1">
      <alignment horizontal="center" wrapText="1"/>
    </xf>
    <xf numFmtId="0" fontId="4" fillId="0" borderId="20" xfId="0" applyFont="1" applyBorder="1" applyAlignment="1" applyProtection="1">
      <alignment vertical="top" wrapText="1"/>
    </xf>
    <xf numFmtId="3" fontId="2" fillId="0" borderId="25" xfId="2" applyNumberFormat="1" applyFill="1" applyBorder="1" applyAlignment="1" applyProtection="1"/>
    <xf numFmtId="3" fontId="11" fillId="0" borderId="27" xfId="2" applyNumberFormat="1" applyFont="1" applyFill="1" applyBorder="1" applyAlignment="1" applyProtection="1"/>
    <xf numFmtId="3" fontId="15" fillId="0" borderId="2" xfId="2" applyNumberFormat="1" applyFont="1" applyFill="1" applyBorder="1" applyAlignment="1" applyProtection="1"/>
    <xf numFmtId="3" fontId="15" fillId="0" borderId="28" xfId="2" applyNumberFormat="1" applyFont="1" applyFill="1" applyBorder="1" applyAlignment="1" applyProtection="1"/>
    <xf numFmtId="3" fontId="9" fillId="0" borderId="29" xfId="2" applyNumberFormat="1" applyFont="1" applyFill="1" applyBorder="1" applyAlignment="1" applyProtection="1"/>
    <xf numFmtId="0" fontId="4" fillId="0" borderId="30" xfId="0" applyFont="1" applyBorder="1" applyAlignment="1" applyProtection="1">
      <alignment vertical="top" wrapText="1"/>
    </xf>
    <xf numFmtId="0" fontId="4" fillId="0" borderId="34" xfId="0" applyFont="1" applyBorder="1" applyAlignment="1" applyProtection="1">
      <alignment vertical="top" wrapText="1"/>
    </xf>
    <xf numFmtId="4" fontId="2" fillId="0" borderId="6" xfId="2" applyNumberFormat="1" applyFill="1" applyBorder="1" applyAlignment="1" applyProtection="1">
      <alignment horizontal="left"/>
    </xf>
    <xf numFmtId="168" fontId="13" fillId="0" borderId="34" xfId="2" applyNumberFormat="1" applyFont="1" applyFill="1" applyBorder="1" applyAlignment="1" applyProtection="1">
      <alignment horizontal="right"/>
    </xf>
    <xf numFmtId="168" fontId="13" fillId="0" borderId="35" xfId="2" applyNumberFormat="1" applyFont="1" applyFill="1" applyBorder="1" applyAlignment="1" applyProtection="1">
      <alignment horizontal="right"/>
    </xf>
    <xf numFmtId="168" fontId="23" fillId="0" borderId="35" xfId="2" applyNumberFormat="1" applyFont="1" applyFill="1" applyBorder="1" applyAlignment="1" applyProtection="1">
      <alignment horizontal="right"/>
    </xf>
    <xf numFmtId="168" fontId="23" fillId="0" borderId="36" xfId="2" applyNumberFormat="1" applyFont="1" applyFill="1" applyBorder="1" applyAlignment="1" applyProtection="1">
      <alignment horizontal="right"/>
    </xf>
    <xf numFmtId="0" fontId="4" fillId="0" borderId="37" xfId="0" applyFont="1" applyBorder="1" applyAlignment="1" applyProtection="1">
      <alignment horizontal="left" vertical="top" wrapText="1"/>
    </xf>
    <xf numFmtId="168" fontId="13" fillId="0" borderId="37" xfId="3" applyNumberFormat="1" applyFont="1" applyFill="1" applyBorder="1" applyAlignment="1" applyProtection="1">
      <alignment wrapText="1"/>
    </xf>
    <xf numFmtId="168" fontId="13" fillId="0" borderId="39" xfId="3" applyNumberFormat="1" applyFont="1" applyFill="1" applyBorder="1" applyAlignment="1" applyProtection="1">
      <alignment wrapText="1"/>
    </xf>
    <xf numFmtId="168" fontId="23" fillId="0" borderId="39" xfId="3" applyNumberFormat="1" applyFont="1" applyFill="1" applyBorder="1" applyAlignment="1" applyProtection="1">
      <alignment wrapText="1"/>
    </xf>
    <xf numFmtId="168" fontId="23" fillId="0" borderId="40" xfId="3" applyNumberFormat="1" applyFont="1" applyFill="1" applyBorder="1" applyAlignment="1" applyProtection="1">
      <alignment wrapText="1"/>
    </xf>
    <xf numFmtId="0" fontId="0" fillId="0" borderId="41" xfId="0" applyBorder="1" applyAlignment="1" applyProtection="1">
      <alignment vertical="top" wrapText="1"/>
    </xf>
    <xf numFmtId="168" fontId="2" fillId="0" borderId="41" xfId="2" applyNumberFormat="1" applyFill="1" applyBorder="1" applyAlignment="1" applyProtection="1">
      <alignment wrapText="1"/>
    </xf>
    <xf numFmtId="168" fontId="9" fillId="0" borderId="42" xfId="2" applyNumberFormat="1" applyFont="1" applyFill="1" applyBorder="1" applyAlignment="1" applyProtection="1">
      <alignment wrapText="1"/>
    </xf>
    <xf numFmtId="168" fontId="15" fillId="0" borderId="9" xfId="2" applyNumberFormat="1" applyFont="1" applyFill="1" applyBorder="1" applyAlignment="1" applyProtection="1">
      <alignment wrapText="1"/>
    </xf>
    <xf numFmtId="168" fontId="15" fillId="0" borderId="43" xfId="2" applyNumberFormat="1" applyFont="1" applyFill="1" applyBorder="1" applyAlignment="1" applyProtection="1">
      <alignment wrapText="1"/>
    </xf>
    <xf numFmtId="168" fontId="9" fillId="0" borderId="41" xfId="2" applyNumberFormat="1" applyFont="1" applyFill="1" applyBorder="1" applyAlignment="1" applyProtection="1">
      <alignment wrapText="1"/>
    </xf>
    <xf numFmtId="0" fontId="0" fillId="4" borderId="29" xfId="0" applyFill="1" applyBorder="1" applyAlignment="1" applyProtection="1">
      <alignment vertical="top" wrapText="1"/>
    </xf>
    <xf numFmtId="168" fontId="2" fillId="0" borderId="29" xfId="2" applyNumberFormat="1" applyFill="1" applyBorder="1" applyAlignment="1" applyProtection="1">
      <alignment wrapText="1"/>
    </xf>
    <xf numFmtId="168" fontId="9" fillId="0" borderId="27" xfId="2" applyNumberFormat="1" applyFont="1" applyFill="1" applyBorder="1" applyAlignment="1" applyProtection="1">
      <alignment wrapText="1"/>
    </xf>
    <xf numFmtId="168" fontId="15" fillId="0" borderId="2" xfId="2" applyNumberFormat="1" applyFont="1" applyFill="1" applyBorder="1" applyAlignment="1" applyProtection="1">
      <alignment wrapText="1"/>
    </xf>
    <xf numFmtId="168" fontId="15" fillId="0" borderId="28" xfId="2" applyNumberFormat="1" applyFont="1" applyFill="1" applyBorder="1" applyAlignment="1" applyProtection="1">
      <alignment wrapText="1"/>
    </xf>
    <xf numFmtId="0" fontId="0" fillId="0" borderId="29" xfId="0" applyBorder="1" applyAlignment="1" applyProtection="1">
      <alignment vertical="top" wrapText="1"/>
    </xf>
    <xf numFmtId="0" fontId="0" fillId="0" borderId="44" xfId="0" applyBorder="1" applyAlignment="1" applyProtection="1">
      <alignment vertical="top" wrapText="1"/>
    </xf>
    <xf numFmtId="168" fontId="2" fillId="0" borderId="44" xfId="2" applyNumberFormat="1" applyFill="1" applyBorder="1" applyAlignment="1" applyProtection="1">
      <alignment wrapText="1"/>
    </xf>
    <xf numFmtId="168" fontId="9" fillId="0" borderId="45" xfId="2" applyNumberFormat="1" applyFont="1" applyFill="1" applyBorder="1" applyAlignment="1" applyProtection="1">
      <alignment wrapText="1"/>
    </xf>
    <xf numFmtId="168" fontId="15" fillId="0" borderId="46" xfId="2" applyNumberFormat="1" applyFont="1" applyFill="1" applyBorder="1" applyAlignment="1" applyProtection="1">
      <alignment wrapText="1"/>
    </xf>
    <xf numFmtId="168" fontId="15" fillId="0" borderId="47" xfId="2" applyNumberFormat="1" applyFont="1" applyFill="1" applyBorder="1" applyAlignment="1" applyProtection="1">
      <alignment wrapText="1"/>
    </xf>
    <xf numFmtId="168" fontId="9" fillId="0" borderId="38" xfId="2" applyNumberFormat="1" applyFont="1" applyFill="1" applyBorder="1" applyAlignment="1" applyProtection="1">
      <alignment wrapText="1"/>
    </xf>
    <xf numFmtId="0" fontId="0" fillId="0" borderId="29" xfId="0" applyBorder="1" applyAlignment="1" applyProtection="1">
      <alignment horizontal="right" vertical="center" wrapText="1"/>
    </xf>
    <xf numFmtId="0" fontId="2" fillId="0" borderId="48" xfId="2" applyNumberFormat="1" applyFill="1" applyBorder="1" applyAlignment="1" applyProtection="1">
      <alignment wrapText="1"/>
    </xf>
    <xf numFmtId="0" fontId="9" fillId="0" borderId="49" xfId="2" applyNumberFormat="1" applyFont="1" applyFill="1" applyBorder="1" applyAlignment="1" applyProtection="1">
      <alignment wrapText="1"/>
    </xf>
    <xf numFmtId="0" fontId="15" fillId="0" borderId="50" xfId="2" applyNumberFormat="1" applyFont="1" applyFill="1" applyBorder="1" applyAlignment="1" applyProtection="1">
      <alignment wrapText="1"/>
    </xf>
    <xf numFmtId="0" fontId="15" fillId="0" borderId="51" xfId="2" applyNumberFormat="1" applyFont="1" applyFill="1" applyBorder="1" applyAlignment="1" applyProtection="1">
      <alignment wrapText="1"/>
    </xf>
    <xf numFmtId="0" fontId="9" fillId="0" borderId="48" xfId="2" applyNumberFormat="1" applyFont="1" applyFill="1" applyBorder="1" applyAlignment="1" applyProtection="1">
      <alignment wrapText="1"/>
    </xf>
    <xf numFmtId="0" fontId="0" fillId="0" borderId="31" xfId="0" applyBorder="1" applyAlignment="1" applyProtection="1">
      <alignment vertical="top" wrapText="1"/>
    </xf>
    <xf numFmtId="4" fontId="2" fillId="4" borderId="31" xfId="2" applyNumberFormat="1" applyFill="1" applyBorder="1" applyAlignment="1" applyProtection="1">
      <alignment horizontal="left" wrapText="1"/>
    </xf>
    <xf numFmtId="4" fontId="2" fillId="4" borderId="32" xfId="2" applyNumberFormat="1" applyFill="1" applyBorder="1" applyAlignment="1" applyProtection="1">
      <alignment horizontal="left" wrapText="1"/>
    </xf>
    <xf numFmtId="4" fontId="2" fillId="4" borderId="33" xfId="2" applyNumberFormat="1" applyFill="1" applyBorder="1" applyAlignment="1" applyProtection="1">
      <alignment horizontal="left" wrapText="1"/>
    </xf>
    <xf numFmtId="0" fontId="4" fillId="0" borderId="41" xfId="0" applyFont="1" applyBorder="1" applyAlignment="1" applyProtection="1">
      <alignment vertical="top" wrapText="1"/>
    </xf>
    <xf numFmtId="169" fontId="13" fillId="3" borderId="48" xfId="3" applyNumberFormat="1" applyFont="1" applyBorder="1" applyAlignment="1" applyProtection="1">
      <alignment wrapText="1"/>
    </xf>
    <xf numFmtId="169" fontId="13" fillId="3" borderId="65" xfId="3" applyNumberFormat="1" applyFont="1" applyBorder="1" applyAlignment="1" applyProtection="1">
      <alignment wrapText="1"/>
    </xf>
    <xf numFmtId="169" fontId="13" fillId="3" borderId="54" xfId="3" applyNumberFormat="1" applyFont="1" applyBorder="1" applyAlignment="1" applyProtection="1">
      <alignment wrapText="1"/>
    </xf>
    <xf numFmtId="169" fontId="23" fillId="3" borderId="48" xfId="3" applyNumberFormat="1" applyFont="1" applyBorder="1" applyAlignment="1" applyProtection="1">
      <alignment wrapText="1"/>
    </xf>
    <xf numFmtId="169" fontId="23" fillId="3" borderId="53" xfId="3" applyNumberFormat="1" applyFont="1" applyBorder="1" applyAlignment="1" applyProtection="1">
      <alignment wrapText="1"/>
    </xf>
    <xf numFmtId="4" fontId="2" fillId="0" borderId="29" xfId="2" applyNumberFormat="1" applyFill="1" applyBorder="1" applyAlignment="1" applyProtection="1">
      <alignment wrapText="1"/>
    </xf>
    <xf numFmtId="169" fontId="2" fillId="0" borderId="29" xfId="2" applyNumberFormat="1" applyFill="1" applyBorder="1" applyAlignment="1" applyProtection="1">
      <alignment wrapText="1"/>
    </xf>
    <xf numFmtId="169" fontId="9" fillId="0" borderId="67" xfId="2" applyNumberFormat="1" applyFont="1" applyFill="1" applyBorder="1" applyAlignment="1" applyProtection="1">
      <alignment wrapText="1"/>
    </xf>
    <xf numFmtId="169" fontId="15" fillId="0" borderId="9" xfId="2" applyNumberFormat="1" applyFont="1" applyFill="1" applyBorder="1" applyAlignment="1" applyProtection="1">
      <alignment wrapText="1"/>
    </xf>
    <xf numFmtId="169" fontId="15" fillId="0" borderId="43" xfId="2" applyNumberFormat="1" applyFont="1" applyFill="1" applyBorder="1" applyAlignment="1" applyProtection="1">
      <alignment wrapText="1"/>
    </xf>
    <xf numFmtId="169" fontId="9" fillId="0" borderId="41" xfId="2" applyNumberFormat="1" applyFont="1" applyFill="1" applyBorder="1" applyAlignment="1" applyProtection="1">
      <alignment wrapText="1"/>
    </xf>
    <xf numFmtId="4" fontId="2" fillId="4" borderId="29" xfId="2" applyNumberFormat="1" applyFill="1" applyBorder="1" applyAlignment="1" applyProtection="1">
      <alignment wrapText="1"/>
    </xf>
    <xf numFmtId="3" fontId="13" fillId="0" borderId="48" xfId="3" applyNumberFormat="1" applyFont="1" applyFill="1" applyBorder="1" applyAlignment="1" applyProtection="1">
      <alignment horizontal="center" vertical="center" wrapText="1"/>
    </xf>
    <xf numFmtId="1" fontId="13" fillId="3" borderId="48" xfId="3" applyNumberFormat="1" applyFont="1" applyBorder="1" applyAlignment="1" applyProtection="1">
      <alignment horizontal="center" vertical="center" wrapText="1"/>
    </xf>
    <xf numFmtId="1" fontId="13" fillId="0" borderId="42" xfId="3" applyNumberFormat="1" applyFont="1" applyFill="1" applyBorder="1" applyAlignment="1" applyProtection="1">
      <alignment horizontal="center" vertical="center" wrapText="1"/>
    </xf>
    <xf numFmtId="1" fontId="13" fillId="3" borderId="42" xfId="3" applyNumberFormat="1" applyFont="1" applyBorder="1" applyAlignment="1" applyProtection="1">
      <alignment horizontal="center" vertical="center" wrapText="1"/>
    </xf>
    <xf numFmtId="1" fontId="23" fillId="3" borderId="9" xfId="3" applyNumberFormat="1" applyFont="1" applyBorder="1" applyAlignment="1" applyProtection="1">
      <alignment horizontal="center" vertical="center" wrapText="1"/>
    </xf>
    <xf numFmtId="1" fontId="23" fillId="3" borderId="71" xfId="3" applyNumberFormat="1" applyFont="1" applyBorder="1" applyAlignment="1" applyProtection="1">
      <alignment horizontal="center" vertical="center" wrapText="1"/>
    </xf>
    <xf numFmtId="1" fontId="2" fillId="0" borderId="29" xfId="2" applyNumberFormat="1" applyFill="1" applyBorder="1" applyAlignment="1" applyProtection="1">
      <alignment wrapText="1"/>
    </xf>
    <xf numFmtId="1" fontId="9" fillId="0" borderId="27" xfId="2" applyNumberFormat="1" applyFont="1" applyFill="1" applyBorder="1" applyAlignment="1" applyProtection="1">
      <alignment wrapText="1"/>
    </xf>
    <xf numFmtId="1" fontId="15" fillId="0" borderId="2" xfId="2" applyNumberFormat="1" applyFont="1" applyFill="1" applyBorder="1" applyAlignment="1" applyProtection="1">
      <alignment wrapText="1"/>
    </xf>
    <xf numFmtId="1" fontId="15" fillId="0" borderId="62" xfId="2" applyNumberFormat="1" applyFont="1" applyFill="1" applyBorder="1" applyAlignment="1" applyProtection="1">
      <alignment wrapText="1"/>
    </xf>
    <xf numFmtId="0" fontId="0" fillId="0" borderId="30" xfId="0" applyBorder="1" applyAlignment="1" applyProtection="1">
      <alignment vertical="top" wrapText="1"/>
    </xf>
    <xf numFmtId="0" fontId="0" fillId="0" borderId="0" xfId="0" applyAlignment="1" applyProtection="1">
      <alignment vertical="center"/>
    </xf>
    <xf numFmtId="170" fontId="2" fillId="0" borderId="48" xfId="1" applyNumberFormat="1" applyFont="1" applyFill="1" applyBorder="1" applyAlignment="1" applyProtection="1">
      <alignment vertical="center" wrapText="1"/>
    </xf>
    <xf numFmtId="170" fontId="9" fillId="0" borderId="42" xfId="1" applyNumberFormat="1" applyFont="1" applyFill="1" applyBorder="1" applyAlignment="1" applyProtection="1">
      <alignment vertical="center" wrapText="1"/>
    </xf>
    <xf numFmtId="170" fontId="15" fillId="0" borderId="50" xfId="1" applyNumberFormat="1" applyFont="1" applyFill="1" applyBorder="1" applyAlignment="1" applyProtection="1">
      <alignment vertical="center" wrapText="1"/>
    </xf>
    <xf numFmtId="170" fontId="2" fillId="0" borderId="51" xfId="1" applyNumberFormat="1" applyFont="1" applyFill="1" applyBorder="1" applyAlignment="1" applyProtection="1">
      <alignment vertical="center" wrapText="1"/>
    </xf>
    <xf numFmtId="4" fontId="2" fillId="4" borderId="58" xfId="2" applyNumberFormat="1" applyFill="1" applyBorder="1" applyAlignment="1" applyProtection="1">
      <alignment horizontal="left" wrapText="1"/>
    </xf>
    <xf numFmtId="4" fontId="2" fillId="0" borderId="29" xfId="2" applyNumberFormat="1" applyFill="1" applyBorder="1" applyAlignment="1" applyProtection="1">
      <alignment horizontal="left" vertical="top" wrapText="1"/>
    </xf>
    <xf numFmtId="0" fontId="9" fillId="0" borderId="27" xfId="2" applyFont="1" applyFill="1" applyBorder="1" applyAlignment="1" applyProtection="1">
      <alignment vertical="center" wrapText="1"/>
    </xf>
    <xf numFmtId="0" fontId="2" fillId="0" borderId="2" xfId="2" applyFill="1" applyBorder="1" applyAlignment="1" applyProtection="1">
      <alignment vertical="center" wrapText="1"/>
    </xf>
    <xf numFmtId="0" fontId="2" fillId="0" borderId="62" xfId="2" applyFill="1" applyBorder="1" applyAlignment="1" applyProtection="1">
      <alignment vertical="center" wrapText="1"/>
    </xf>
    <xf numFmtId="0" fontId="2" fillId="5" borderId="0" xfId="2" applyFill="1" applyBorder="1" applyAlignment="1" applyProtection="1">
      <alignment vertical="center" wrapText="1"/>
    </xf>
    <xf numFmtId="0" fontId="2" fillId="5" borderId="78" xfId="2" applyFill="1" applyBorder="1" applyAlignment="1" applyProtection="1">
      <alignment vertical="center" wrapText="1"/>
    </xf>
    <xf numFmtId="0" fontId="0" fillId="0" borderId="78" xfId="0" applyFill="1" applyBorder="1" applyProtection="1"/>
    <xf numFmtId="0" fontId="0" fillId="0" borderId="78" xfId="0" applyFill="1" applyBorder="1" applyAlignment="1" applyProtection="1">
      <alignment wrapText="1"/>
    </xf>
    <xf numFmtId="0" fontId="0" fillId="0" borderId="7" xfId="0" applyBorder="1" applyAlignment="1" applyProtection="1">
      <alignment wrapText="1"/>
    </xf>
    <xf numFmtId="0" fontId="9" fillId="0" borderId="0" xfId="0" applyFont="1" applyFill="1" applyBorder="1" applyAlignment="1" applyProtection="1">
      <alignment wrapText="1"/>
    </xf>
    <xf numFmtId="0" fontId="9" fillId="0" borderId="0" xfId="0" applyFont="1" applyBorder="1" applyAlignment="1" applyProtection="1">
      <alignment wrapText="1"/>
    </xf>
    <xf numFmtId="0" fontId="0" fillId="0" borderId="0" xfId="0" applyBorder="1" applyAlignment="1" applyProtection="1">
      <alignment wrapText="1"/>
    </xf>
    <xf numFmtId="0" fontId="4" fillId="0" borderId="0" xfId="0" applyFont="1" applyBorder="1" applyAlignment="1" applyProtection="1">
      <alignment horizontal="right" vertical="center" wrapText="1"/>
    </xf>
    <xf numFmtId="0" fontId="2" fillId="0" borderId="0" xfId="2" applyFill="1" applyBorder="1" applyAlignment="1" applyProtection="1">
      <alignment wrapText="1"/>
    </xf>
    <xf numFmtId="0" fontId="4" fillId="0" borderId="0" xfId="0" applyFont="1" applyAlignment="1" applyProtection="1">
      <alignment wrapText="1"/>
    </xf>
    <xf numFmtId="0" fontId="0" fillId="0" borderId="0" xfId="0" applyAlignment="1" applyProtection="1">
      <alignment wrapText="1"/>
    </xf>
    <xf numFmtId="0" fontId="4" fillId="0" borderId="0" xfId="0" applyFont="1" applyAlignment="1" applyProtection="1"/>
    <xf numFmtId="0" fontId="0" fillId="0" borderId="0" xfId="0" applyFill="1" applyProtection="1"/>
    <xf numFmtId="0" fontId="4" fillId="0" borderId="0" xfId="0" applyFont="1" applyAlignment="1" applyProtection="1">
      <alignment horizontal="right"/>
    </xf>
    <xf numFmtId="14" fontId="4" fillId="0" borderId="0" xfId="0" applyNumberFormat="1" applyFont="1" applyAlignment="1" applyProtection="1">
      <alignment horizontal="center"/>
    </xf>
    <xf numFmtId="0" fontId="0" fillId="0" borderId="18" xfId="0"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23" xfId="0" applyBorder="1" applyAlignment="1" applyProtection="1">
      <alignment horizontal="center" wrapText="1"/>
    </xf>
    <xf numFmtId="0" fontId="0" fillId="0" borderId="24" xfId="0" applyBorder="1" applyAlignment="1" applyProtection="1">
      <alignment horizontal="center" wrapText="1"/>
    </xf>
    <xf numFmtId="0" fontId="10" fillId="0" borderId="13" xfId="0" applyFont="1" applyBorder="1" applyAlignment="1" applyProtection="1">
      <alignment horizontal="center" vertical="center" wrapText="1"/>
    </xf>
    <xf numFmtId="3" fontId="2" fillId="0" borderId="25" xfId="2" applyNumberFormat="1" applyFill="1" applyBorder="1" applyAlignment="1" applyProtection="1">
      <alignment horizontal="right" vertical="center"/>
    </xf>
    <xf numFmtId="3" fontId="11" fillId="0" borderId="27" xfId="2" applyNumberFormat="1" applyFont="1" applyFill="1" applyBorder="1" applyAlignment="1" applyProtection="1">
      <alignment vertical="center"/>
    </xf>
    <xf numFmtId="3" fontId="2" fillId="0" borderId="2" xfId="2" applyNumberFormat="1" applyFill="1" applyBorder="1" applyAlignment="1" applyProtection="1"/>
    <xf numFmtId="3" fontId="2" fillId="0" borderId="28" xfId="2" applyNumberFormat="1" applyFill="1" applyBorder="1" applyAlignment="1" applyProtection="1"/>
    <xf numFmtId="4" fontId="12" fillId="0" borderId="6" xfId="2" applyNumberFormat="1" applyFont="1" applyFill="1" applyBorder="1" applyAlignment="1" applyProtection="1">
      <alignment horizontal="left" vertical="top" wrapText="1"/>
    </xf>
    <xf numFmtId="168" fontId="13" fillId="0" borderId="34" xfId="2" applyNumberFormat="1" applyFont="1" applyFill="1" applyBorder="1" applyAlignment="1" applyProtection="1">
      <alignment horizontal="right" vertical="top" wrapText="1"/>
    </xf>
    <xf numFmtId="168" fontId="13" fillId="0" borderId="35" xfId="2" applyNumberFormat="1" applyFont="1" applyFill="1" applyBorder="1" applyAlignment="1" applyProtection="1">
      <alignment horizontal="right" vertical="top" wrapText="1"/>
    </xf>
    <xf numFmtId="168" fontId="14" fillId="0" borderId="35" xfId="2" applyNumberFormat="1" applyFont="1" applyFill="1" applyBorder="1" applyAlignment="1" applyProtection="1">
      <alignment horizontal="right" vertical="top" wrapText="1"/>
    </xf>
    <xf numFmtId="168" fontId="14" fillId="0" borderId="36" xfId="2" applyNumberFormat="1" applyFont="1" applyFill="1" applyBorder="1" applyAlignment="1" applyProtection="1">
      <alignment horizontal="right" vertical="top" wrapText="1"/>
    </xf>
    <xf numFmtId="168" fontId="2" fillId="0" borderId="9" xfId="2" applyNumberFormat="1" applyFill="1" applyBorder="1" applyAlignment="1" applyProtection="1">
      <alignment wrapText="1"/>
    </xf>
    <xf numFmtId="168" fontId="2" fillId="0" borderId="43" xfId="2" applyNumberFormat="1" applyFill="1" applyBorder="1" applyAlignment="1" applyProtection="1">
      <alignment wrapText="1"/>
    </xf>
    <xf numFmtId="168" fontId="2" fillId="0" borderId="2" xfId="2" applyNumberFormat="1" applyFill="1" applyBorder="1" applyAlignment="1" applyProtection="1">
      <alignment wrapText="1"/>
    </xf>
    <xf numFmtId="168" fontId="2" fillId="0" borderId="28" xfId="2" applyNumberFormat="1" applyFill="1" applyBorder="1" applyAlignment="1" applyProtection="1">
      <alignment wrapText="1"/>
    </xf>
    <xf numFmtId="168" fontId="2" fillId="0" borderId="46" xfId="2" applyNumberFormat="1" applyFill="1" applyBorder="1" applyAlignment="1" applyProtection="1">
      <alignment wrapText="1"/>
    </xf>
    <xf numFmtId="168" fontId="2" fillId="0" borderId="47" xfId="2" applyNumberFormat="1" applyFill="1" applyBorder="1" applyAlignment="1" applyProtection="1">
      <alignment wrapText="1"/>
    </xf>
    <xf numFmtId="0" fontId="2" fillId="0" borderId="50" xfId="2" applyNumberFormat="1" applyFill="1" applyBorder="1" applyAlignment="1" applyProtection="1">
      <alignment wrapText="1"/>
    </xf>
    <xf numFmtId="0" fontId="2" fillId="0" borderId="51" xfId="2" applyNumberFormat="1" applyFill="1" applyBorder="1" applyAlignment="1" applyProtection="1">
      <alignment wrapText="1"/>
    </xf>
    <xf numFmtId="0" fontId="13" fillId="0" borderId="48" xfId="0" applyFont="1" applyBorder="1" applyAlignment="1" applyProtection="1">
      <alignment vertical="top" wrapText="1"/>
    </xf>
    <xf numFmtId="169" fontId="13" fillId="3" borderId="48" xfId="3" applyNumberFormat="1" applyFont="1" applyBorder="1" applyAlignment="1" applyProtection="1">
      <alignment horizontal="right" wrapText="1"/>
    </xf>
    <xf numFmtId="169" fontId="13" fillId="3" borderId="53" xfId="3" applyNumberFormat="1" applyFont="1" applyBorder="1" applyAlignment="1" applyProtection="1">
      <alignment horizontal="right" wrapText="1"/>
    </xf>
    <xf numFmtId="169" fontId="13" fillId="3" borderId="50" xfId="3" applyNumberFormat="1" applyFont="1" applyBorder="1" applyAlignment="1" applyProtection="1">
      <alignment horizontal="right" wrapText="1"/>
    </xf>
    <xf numFmtId="169" fontId="14" fillId="3" borderId="54" xfId="3" applyNumberFormat="1" applyFont="1" applyBorder="1" applyAlignment="1" applyProtection="1">
      <alignment horizontal="right" wrapText="1"/>
    </xf>
    <xf numFmtId="169" fontId="14" fillId="3" borderId="48" xfId="3" applyNumberFormat="1" applyFont="1" applyBorder="1" applyAlignment="1" applyProtection="1">
      <alignment horizontal="right" wrapText="1"/>
    </xf>
    <xf numFmtId="169" fontId="14" fillId="3" borderId="53" xfId="3" applyNumberFormat="1" applyFont="1" applyBorder="1" applyAlignment="1" applyProtection="1">
      <alignment horizontal="right" wrapText="1"/>
    </xf>
    <xf numFmtId="4" fontId="9" fillId="0" borderId="29" xfId="2" applyNumberFormat="1" applyFont="1" applyFill="1" applyBorder="1" applyAlignment="1" applyProtection="1">
      <alignment wrapText="1"/>
    </xf>
    <xf numFmtId="169" fontId="9" fillId="0" borderId="29" xfId="2" applyNumberFormat="1" applyFont="1" applyFill="1" applyBorder="1" applyAlignment="1" applyProtection="1">
      <alignment wrapText="1"/>
    </xf>
    <xf numFmtId="169" fontId="9" fillId="0" borderId="43" xfId="2" applyNumberFormat="1" applyFont="1" applyFill="1" applyBorder="1" applyAlignment="1" applyProtection="1">
      <alignment horizontal="right" wrapText="1"/>
    </xf>
    <xf numFmtId="169" fontId="11" fillId="0" borderId="42" xfId="2" applyNumberFormat="1" applyFont="1" applyFill="1" applyBorder="1" applyAlignment="1" applyProtection="1">
      <alignment wrapText="1"/>
    </xf>
    <xf numFmtId="169" fontId="11" fillId="0" borderId="9" xfId="2" applyNumberFormat="1" applyFont="1" applyFill="1" applyBorder="1" applyAlignment="1" applyProtection="1">
      <alignment wrapText="1"/>
    </xf>
    <xf numFmtId="169" fontId="11" fillId="0" borderId="43" xfId="2" applyNumberFormat="1" applyFont="1" applyFill="1" applyBorder="1" applyAlignment="1" applyProtection="1">
      <alignment wrapText="1"/>
    </xf>
    <xf numFmtId="4" fontId="9" fillId="4" borderId="29" xfId="2" applyNumberFormat="1" applyFont="1" applyFill="1" applyBorder="1" applyAlignment="1" applyProtection="1">
      <alignment wrapText="1"/>
    </xf>
    <xf numFmtId="0" fontId="9" fillId="0" borderId="30" xfId="0" applyFont="1" applyBorder="1" applyAlignment="1" applyProtection="1">
      <alignment vertical="top" wrapText="1"/>
    </xf>
    <xf numFmtId="3" fontId="4" fillId="0" borderId="48" xfId="0" applyNumberFormat="1" applyFont="1" applyBorder="1" applyAlignment="1" applyProtection="1">
      <alignment horizontal="center" vertical="center" wrapText="1"/>
    </xf>
    <xf numFmtId="3" fontId="4" fillId="0" borderId="49" xfId="0" applyNumberFormat="1" applyFont="1" applyBorder="1" applyAlignment="1" applyProtection="1">
      <alignment horizontal="center" vertical="center" wrapText="1"/>
    </xf>
    <xf numFmtId="3" fontId="4" fillId="0" borderId="50" xfId="0" applyNumberFormat="1" applyFont="1" applyBorder="1" applyAlignment="1" applyProtection="1">
      <alignment horizontal="center" vertical="center" wrapText="1"/>
    </xf>
    <xf numFmtId="3" fontId="14" fillId="0" borderId="50" xfId="0" applyNumberFormat="1" applyFont="1" applyBorder="1" applyAlignment="1" applyProtection="1">
      <alignment horizontal="center" vertical="center" wrapText="1"/>
    </xf>
    <xf numFmtId="3" fontId="14" fillId="0" borderId="56" xfId="0" applyNumberFormat="1" applyFont="1" applyBorder="1" applyAlignment="1" applyProtection="1">
      <alignment horizontal="center" vertical="center" wrapText="1"/>
    </xf>
    <xf numFmtId="0" fontId="0" fillId="0" borderId="29" xfId="0" applyBorder="1" applyAlignment="1" applyProtection="1">
      <alignment vertical="center" wrapText="1"/>
    </xf>
    <xf numFmtId="0" fontId="0" fillId="0" borderId="27" xfId="0" applyBorder="1" applyAlignment="1" applyProtection="1">
      <alignment vertical="center" wrapText="1"/>
    </xf>
    <xf numFmtId="0" fontId="0" fillId="0" borderId="2" xfId="0" applyBorder="1" applyAlignment="1" applyProtection="1">
      <alignment vertical="center" wrapText="1"/>
    </xf>
    <xf numFmtId="0" fontId="0" fillId="0" borderId="28" xfId="0" applyBorder="1" applyAlignment="1" applyProtection="1">
      <alignment vertical="center" wrapText="1"/>
    </xf>
    <xf numFmtId="0" fontId="0" fillId="0" borderId="45" xfId="0" applyBorder="1" applyAlignment="1" applyProtection="1">
      <alignment vertical="center" wrapText="1"/>
    </xf>
    <xf numFmtId="0" fontId="0" fillId="0" borderId="46" xfId="0" applyBorder="1" applyAlignment="1" applyProtection="1">
      <alignment vertical="center" wrapText="1"/>
    </xf>
    <xf numFmtId="0" fontId="0" fillId="0" borderId="47" xfId="0" applyBorder="1" applyAlignment="1" applyProtection="1">
      <alignment vertical="center" wrapText="1"/>
    </xf>
    <xf numFmtId="170" fontId="9" fillId="0" borderId="48" xfId="1" applyNumberFormat="1" applyFont="1" applyFill="1" applyBorder="1" applyAlignment="1" applyProtection="1">
      <alignment vertical="top" wrapText="1"/>
    </xf>
    <xf numFmtId="170" fontId="9" fillId="0" borderId="49" xfId="1" applyNumberFormat="1" applyFont="1" applyFill="1" applyBorder="1" applyAlignment="1" applyProtection="1">
      <alignment vertical="top" wrapText="1"/>
    </xf>
    <xf numFmtId="170" fontId="9" fillId="0" borderId="50" xfId="1" applyNumberFormat="1" applyFont="1" applyFill="1" applyBorder="1" applyAlignment="1" applyProtection="1">
      <alignment vertical="top" wrapText="1"/>
    </xf>
    <xf numFmtId="170" fontId="9" fillId="0" borderId="51" xfId="1" applyNumberFormat="1" applyFont="1" applyFill="1" applyBorder="1" applyAlignment="1" applyProtection="1">
      <alignment vertical="top" wrapText="1"/>
    </xf>
    <xf numFmtId="0" fontId="9" fillId="0" borderId="57" xfId="0" applyFont="1" applyBorder="1" applyAlignment="1" applyProtection="1">
      <alignment vertical="top" wrapText="1"/>
    </xf>
    <xf numFmtId="3" fontId="12" fillId="0" borderId="29" xfId="2" applyNumberFormat="1" applyFont="1" applyFill="1" applyBorder="1" applyAlignment="1" applyProtection="1">
      <alignment horizontal="right" vertical="center" wrapText="1"/>
    </xf>
    <xf numFmtId="0" fontId="21" fillId="5" borderId="0" xfId="2" applyFont="1" applyFill="1" applyBorder="1" applyAlignment="1" applyProtection="1">
      <alignment vertical="center" wrapText="1"/>
    </xf>
    <xf numFmtId="0" fontId="22" fillId="0" borderId="0" xfId="0" applyFont="1" applyProtection="1"/>
    <xf numFmtId="3" fontId="2" fillId="0" borderId="62" xfId="2" applyNumberFormat="1" applyFill="1" applyBorder="1" applyAlignment="1" applyProtection="1">
      <alignment vertical="center" wrapText="1"/>
    </xf>
    <xf numFmtId="0" fontId="5" fillId="0" borderId="0" xfId="0" applyFont="1" applyProtection="1">
      <protection locked="0"/>
    </xf>
    <xf numFmtId="0" fontId="6" fillId="0" borderId="0" xfId="0" applyFont="1" applyProtection="1">
      <protection locked="0"/>
    </xf>
    <xf numFmtId="0" fontId="4" fillId="0" borderId="0" xfId="0" applyFont="1" applyProtection="1">
      <protection locked="0"/>
    </xf>
    <xf numFmtId="0" fontId="7" fillId="0" borderId="4" xfId="0" applyFont="1" applyBorder="1" applyAlignment="1" applyProtection="1">
      <alignment horizontal="right" vertical="center"/>
      <protection locked="0"/>
    </xf>
    <xf numFmtId="0" fontId="0" fillId="0" borderId="0" xfId="0" applyBorder="1" applyAlignment="1" applyProtection="1">
      <protection locked="0"/>
    </xf>
    <xf numFmtId="0" fontId="0" fillId="0" borderId="7" xfId="0" applyBorder="1" applyAlignment="1" applyProtection="1">
      <protection locked="0"/>
    </xf>
    <xf numFmtId="0" fontId="0" fillId="0" borderId="0" xfId="0" applyBorder="1" applyProtection="1">
      <protection locked="0"/>
    </xf>
    <xf numFmtId="0" fontId="0" fillId="0" borderId="11" xfId="0" applyBorder="1" applyProtection="1">
      <protection locked="0"/>
    </xf>
    <xf numFmtId="0" fontId="4" fillId="0" borderId="0" xfId="0" applyFont="1" applyBorder="1" applyAlignment="1" applyProtection="1">
      <alignment horizontal="left" vertical="center" wrapText="1"/>
      <protection locked="0"/>
    </xf>
    <xf numFmtId="4" fontId="2" fillId="4" borderId="2" xfId="2" applyNumberFormat="1" applyFill="1" applyBorder="1" applyAlignment="1" applyProtection="1">
      <alignment wrapText="1"/>
      <protection locked="0"/>
    </xf>
    <xf numFmtId="0" fontId="7" fillId="0" borderId="11" xfId="0" applyFont="1" applyBorder="1" applyAlignment="1" applyProtection="1">
      <protection locked="0"/>
    </xf>
    <xf numFmtId="0" fontId="4" fillId="0" borderId="0" xfId="0" applyFont="1" applyBorder="1" applyAlignment="1" applyProtection="1">
      <alignment horizontal="right" vertical="center" wrapText="1"/>
      <protection locked="0"/>
    </xf>
    <xf numFmtId="0" fontId="0" fillId="0" borderId="0" xfId="0" applyBorder="1" applyAlignment="1" applyProtection="1">
      <alignment wrapText="1"/>
      <protection locked="0"/>
    </xf>
    <xf numFmtId="0" fontId="4" fillId="0" borderId="0" xfId="0" applyFont="1" applyAlignment="1" applyProtection="1">
      <alignment wrapText="1"/>
      <protection locked="0"/>
    </xf>
    <xf numFmtId="0" fontId="0" fillId="0" borderId="0" xfId="0" applyAlignment="1" applyProtection="1">
      <alignment wrapText="1"/>
      <protection locked="0"/>
    </xf>
    <xf numFmtId="4" fontId="12" fillId="4" borderId="2" xfId="2" applyNumberFormat="1" applyFont="1" applyFill="1" applyBorder="1" applyAlignment="1" applyProtection="1">
      <alignment vertical="top" wrapText="1"/>
      <protection locked="0"/>
    </xf>
    <xf numFmtId="4" fontId="12" fillId="4" borderId="2" xfId="2" applyNumberFormat="1" applyFont="1" applyFill="1" applyBorder="1" applyAlignment="1" applyProtection="1">
      <alignment horizontal="left" vertical="top" wrapText="1"/>
      <protection locked="0"/>
    </xf>
    <xf numFmtId="0" fontId="10" fillId="0" borderId="17" xfId="0" applyFont="1" applyBorder="1" applyAlignment="1" applyProtection="1">
      <alignment horizontal="center" vertical="center" wrapText="1"/>
      <protection locked="0"/>
    </xf>
    <xf numFmtId="0" fontId="10" fillId="0" borderId="26" xfId="0" applyFont="1" applyBorder="1" applyAlignment="1" applyProtection="1">
      <alignment horizontal="center" vertical="center" wrapText="1"/>
      <protection locked="0"/>
    </xf>
    <xf numFmtId="0" fontId="10" fillId="0" borderId="73" xfId="0" applyFont="1" applyBorder="1" applyAlignment="1" applyProtection="1">
      <alignment horizontal="center" wrapText="1"/>
      <protection locked="0"/>
    </xf>
    <xf numFmtId="0" fontId="10" fillId="0" borderId="74" xfId="0" applyFont="1" applyBorder="1" applyAlignment="1" applyProtection="1">
      <alignment horizontal="center" wrapText="1"/>
      <protection locked="0"/>
    </xf>
    <xf numFmtId="0" fontId="10" fillId="0" borderId="79" xfId="0" applyFont="1" applyBorder="1" applyAlignment="1" applyProtection="1">
      <alignment horizontal="center" wrapText="1"/>
      <protection locked="0"/>
    </xf>
    <xf numFmtId="0" fontId="10" fillId="0" borderId="13" xfId="0" applyFont="1" applyBorder="1" applyAlignment="1" applyProtection="1">
      <alignment vertical="center" wrapText="1"/>
      <protection locked="0"/>
    </xf>
    <xf numFmtId="1" fontId="12" fillId="4" borderId="2" xfId="2" applyNumberFormat="1" applyFont="1" applyFill="1" applyBorder="1" applyAlignment="1" applyProtection="1">
      <alignment horizontal="center" wrapText="1"/>
      <protection locked="0"/>
    </xf>
    <xf numFmtId="1" fontId="12" fillId="4" borderId="2" xfId="2" applyNumberFormat="1" applyFont="1" applyFill="1" applyBorder="1" applyAlignment="1" applyProtection="1">
      <alignment wrapText="1"/>
      <protection locked="0"/>
    </xf>
    <xf numFmtId="0" fontId="28" fillId="0" borderId="41" xfId="0" applyFont="1" applyBorder="1" applyAlignment="1" applyProtection="1">
      <alignment horizontal="center" vertical="top" wrapText="1"/>
      <protection locked="0"/>
    </xf>
    <xf numFmtId="0" fontId="28" fillId="0" borderId="2" xfId="0" applyFont="1" applyBorder="1" applyAlignment="1" applyProtection="1">
      <alignment horizontal="center" vertical="top" wrapText="1"/>
      <protection locked="0"/>
    </xf>
    <xf numFmtId="4" fontId="12" fillId="4" borderId="29" xfId="2" applyNumberFormat="1" applyFont="1" applyFill="1" applyBorder="1" applyAlignment="1" applyProtection="1">
      <alignment horizontal="left" vertical="top" wrapText="1"/>
      <protection locked="0"/>
    </xf>
    <xf numFmtId="0" fontId="12" fillId="4" borderId="61" xfId="2" applyFont="1" applyFill="1" applyBorder="1" applyAlignment="1" applyProtection="1">
      <alignment horizontal="center" vertical="center" wrapText="1"/>
      <protection locked="0"/>
    </xf>
    <xf numFmtId="0" fontId="12" fillId="4" borderId="9" xfId="2" applyFont="1" applyFill="1" applyBorder="1" applyAlignment="1" applyProtection="1">
      <alignment vertical="center" wrapText="1"/>
      <protection locked="0"/>
    </xf>
    <xf numFmtId="0" fontId="12" fillId="4" borderId="71" xfId="2" applyFont="1" applyFill="1" applyBorder="1" applyAlignment="1" applyProtection="1">
      <alignment vertical="center" wrapText="1"/>
      <protection locked="0"/>
    </xf>
    <xf numFmtId="0" fontId="28" fillId="0" borderId="48" xfId="0" applyFont="1" applyBorder="1" applyAlignment="1" applyProtection="1">
      <alignment horizontal="center" vertical="top" wrapText="1"/>
      <protection locked="0"/>
    </xf>
    <xf numFmtId="0" fontId="10" fillId="0" borderId="21" xfId="0" applyFont="1" applyBorder="1" applyAlignment="1" applyProtection="1">
      <alignment vertical="center" wrapText="1"/>
      <protection locked="0"/>
    </xf>
    <xf numFmtId="4" fontId="12" fillId="4" borderId="0" xfId="2" applyNumberFormat="1" applyFont="1" applyFill="1" applyBorder="1" applyAlignment="1" applyProtection="1">
      <alignment wrapText="1"/>
      <protection locked="0"/>
    </xf>
    <xf numFmtId="0" fontId="28" fillId="0" borderId="50" xfId="0" applyFont="1" applyBorder="1" applyAlignment="1" applyProtection="1">
      <alignment horizontal="center" vertical="top" wrapText="1"/>
      <protection locked="0"/>
    </xf>
    <xf numFmtId="3" fontId="12" fillId="4" borderId="50" xfId="2" applyNumberFormat="1" applyFont="1" applyFill="1" applyBorder="1" applyAlignment="1" applyProtection="1">
      <alignment wrapText="1"/>
      <protection locked="0"/>
    </xf>
    <xf numFmtId="0" fontId="10" fillId="0" borderId="48" xfId="0" applyFont="1" applyBorder="1" applyAlignment="1" applyProtection="1">
      <alignment horizontal="center" vertical="top" wrapText="1"/>
      <protection locked="0"/>
    </xf>
    <xf numFmtId="0" fontId="12" fillId="4" borderId="61" xfId="2" applyFont="1" applyFill="1" applyBorder="1" applyAlignment="1" applyProtection="1">
      <alignment horizontal="right" vertical="center" wrapText="1"/>
      <protection locked="0"/>
    </xf>
    <xf numFmtId="0" fontId="12" fillId="4" borderId="2" xfId="2" applyFont="1" applyFill="1" applyBorder="1" applyAlignment="1" applyProtection="1">
      <alignment horizontal="right" vertical="center" wrapText="1"/>
      <protection locked="0"/>
    </xf>
    <xf numFmtId="0" fontId="28" fillId="4" borderId="48" xfId="0" applyFont="1" applyFill="1" applyBorder="1" applyAlignment="1" applyProtection="1">
      <alignment horizontal="center" vertical="top" wrapText="1"/>
      <protection locked="0"/>
    </xf>
    <xf numFmtId="0" fontId="28" fillId="4" borderId="41" xfId="0" applyFont="1" applyFill="1" applyBorder="1" applyAlignment="1" applyProtection="1">
      <alignment horizontal="center" vertical="top" wrapText="1"/>
      <protection locked="0"/>
    </xf>
    <xf numFmtId="0" fontId="28" fillId="4" borderId="50" xfId="0" applyFont="1" applyFill="1" applyBorder="1" applyAlignment="1" applyProtection="1">
      <alignment horizontal="center" vertical="top" wrapText="1"/>
      <protection locked="0"/>
    </xf>
    <xf numFmtId="0" fontId="28" fillId="4" borderId="2" xfId="0" applyFont="1" applyFill="1" applyBorder="1" applyAlignment="1" applyProtection="1">
      <alignment horizontal="center" vertical="top" wrapText="1"/>
      <protection locked="0"/>
    </xf>
    <xf numFmtId="0" fontId="10" fillId="4" borderId="45" xfId="0" applyFont="1" applyFill="1" applyBorder="1" applyAlignment="1" applyProtection="1">
      <alignment horizontal="center" vertical="center" wrapText="1"/>
      <protection locked="0"/>
    </xf>
    <xf numFmtId="0" fontId="28" fillId="4" borderId="38" xfId="0" applyFont="1" applyFill="1" applyBorder="1" applyAlignment="1" applyProtection="1">
      <alignment horizontal="center" vertical="top" wrapText="1"/>
      <protection locked="0"/>
    </xf>
    <xf numFmtId="0" fontId="10" fillId="4" borderId="13" xfId="0" applyFont="1" applyFill="1" applyBorder="1" applyAlignment="1" applyProtection="1">
      <alignment horizontal="center" vertical="center" wrapText="1"/>
      <protection locked="0"/>
    </xf>
    <xf numFmtId="171" fontId="10" fillId="4" borderId="13" xfId="1" applyNumberFormat="1" applyFont="1" applyFill="1" applyBorder="1" applyAlignment="1" applyProtection="1">
      <alignment vertical="center" wrapText="1"/>
      <protection locked="0"/>
    </xf>
    <xf numFmtId="0" fontId="10" fillId="4" borderId="21" xfId="0" applyFont="1" applyFill="1" applyBorder="1" applyAlignment="1" applyProtection="1">
      <alignment horizontal="left" vertical="top"/>
      <protection locked="0"/>
    </xf>
    <xf numFmtId="0" fontId="0" fillId="0" borderId="7" xfId="0" applyBorder="1" applyAlignment="1" applyProtection="1">
      <protection hidden="1"/>
    </xf>
    <xf numFmtId="0" fontId="7" fillId="0" borderId="0" xfId="0" applyFont="1" applyBorder="1" applyAlignment="1" applyProtection="1">
      <protection locked="0"/>
    </xf>
    <xf numFmtId="0" fontId="0" fillId="0" borderId="5" xfId="0" applyBorder="1" applyAlignment="1" applyProtection="1">
      <protection hidden="1"/>
    </xf>
    <xf numFmtId="0" fontId="4" fillId="0" borderId="0" xfId="0" applyFont="1" applyBorder="1" applyAlignment="1" applyProtection="1">
      <alignment horizontal="right"/>
      <protection hidden="1"/>
    </xf>
    <xf numFmtId="0" fontId="13" fillId="0" borderId="0" xfId="0" applyFont="1" applyBorder="1" applyAlignment="1" applyProtection="1">
      <alignment horizontal="right"/>
      <protection locked="0"/>
    </xf>
    <xf numFmtId="0" fontId="7" fillId="0" borderId="6" xfId="0" applyFont="1" applyBorder="1" applyAlignment="1" applyProtection="1">
      <alignment vertical="center"/>
      <protection locked="0"/>
    </xf>
    <xf numFmtId="0" fontId="7" fillId="0" borderId="0" xfId="0" applyFont="1" applyBorder="1" applyAlignment="1" applyProtection="1">
      <alignment horizontal="right" vertical="center"/>
      <protection locked="0"/>
    </xf>
    <xf numFmtId="0" fontId="7" fillId="0" borderId="0" xfId="0" applyFont="1" applyBorder="1" applyAlignment="1" applyProtection="1">
      <alignment horizontal="right"/>
      <protection locked="0"/>
    </xf>
    <xf numFmtId="0" fontId="7" fillId="0" borderId="0" xfId="0" applyFont="1" applyBorder="1" applyAlignment="1" applyProtection="1">
      <alignment vertical="center"/>
      <protection locked="0"/>
    </xf>
    <xf numFmtId="0" fontId="0" fillId="0" borderId="0" xfId="0" applyBorder="1" applyAlignment="1" applyProtection="1">
      <alignment horizontal="right"/>
      <protection locked="0"/>
    </xf>
    <xf numFmtId="0" fontId="4" fillId="0" borderId="11" xfId="0" applyFont="1" applyBorder="1" applyAlignment="1" applyProtection="1">
      <alignment horizontal="right"/>
      <protection locked="0"/>
    </xf>
    <xf numFmtId="15" fontId="0" fillId="0" borderId="11" xfId="0" applyNumberFormat="1" applyBorder="1" applyProtection="1">
      <protection locked="0"/>
    </xf>
    <xf numFmtId="0" fontId="19" fillId="0" borderId="11" xfId="0" applyFont="1" applyBorder="1" applyAlignment="1" applyProtection="1">
      <protection locked="0"/>
    </xf>
    <xf numFmtId="14" fontId="0" fillId="0" borderId="12" xfId="0" applyNumberFormat="1" applyFill="1" applyBorder="1" applyAlignment="1" applyProtection="1">
      <alignment horizontal="center"/>
      <protection locked="0"/>
    </xf>
    <xf numFmtId="166" fontId="4" fillId="0" borderId="11" xfId="0" applyNumberFormat="1" applyFont="1" applyBorder="1" applyAlignment="1" applyProtection="1">
      <alignment horizontal="right"/>
      <protection hidden="1"/>
    </xf>
    <xf numFmtId="0" fontId="0" fillId="4" borderId="2" xfId="0" applyFill="1" applyBorder="1" applyAlignment="1" applyProtection="1">
      <protection hidden="1"/>
    </xf>
    <xf numFmtId="0" fontId="19" fillId="0" borderId="11" xfId="0" applyFont="1" applyFill="1" applyBorder="1" applyAlignment="1" applyProtection="1">
      <protection locked="0"/>
    </xf>
    <xf numFmtId="3" fontId="28" fillId="0" borderId="48" xfId="0" applyNumberFormat="1" applyFont="1" applyBorder="1" applyAlignment="1" applyProtection="1">
      <alignment horizontal="center" vertical="top" wrapText="1"/>
      <protection locked="0"/>
    </xf>
    <xf numFmtId="17" fontId="0" fillId="0" borderId="0" xfId="0" applyNumberFormat="1" applyBorder="1" applyAlignment="1" applyProtection="1">
      <alignment horizontal="left"/>
      <protection hidden="1"/>
    </xf>
    <xf numFmtId="6" fontId="0" fillId="0" borderId="0" xfId="0" applyNumberFormat="1" applyBorder="1" applyAlignment="1" applyProtection="1">
      <alignment horizontal="left"/>
      <protection hidden="1"/>
    </xf>
    <xf numFmtId="166" fontId="0" fillId="0" borderId="11" xfId="0" applyNumberFormat="1" applyFont="1" applyBorder="1" applyAlignment="1" applyProtection="1">
      <alignment horizontal="left"/>
      <protection hidden="1"/>
    </xf>
    <xf numFmtId="0" fontId="0" fillId="0" borderId="0" xfId="0" applyAlignment="1" applyProtection="1">
      <alignment horizontal="right"/>
      <protection locked="0"/>
    </xf>
    <xf numFmtId="168" fontId="9" fillId="0" borderId="27" xfId="2" applyNumberFormat="1" applyFont="1" applyFill="1" applyBorder="1" applyAlignment="1" applyProtection="1">
      <alignment horizontal="right" wrapText="1"/>
    </xf>
    <xf numFmtId="0" fontId="33" fillId="4" borderId="29" xfId="2" applyFont="1" applyFill="1" applyBorder="1" applyAlignment="1" applyProtection="1">
      <alignment horizontal="center" vertical="center" wrapText="1"/>
      <protection locked="0"/>
    </xf>
    <xf numFmtId="0" fontId="2" fillId="4" borderId="29" xfId="2" applyFill="1" applyBorder="1" applyAlignment="1" applyProtection="1">
      <alignment horizontal="right" vertical="center" wrapText="1"/>
      <protection locked="0"/>
    </xf>
    <xf numFmtId="0" fontId="9" fillId="0" borderId="42" xfId="2" applyFont="1" applyFill="1" applyBorder="1" applyAlignment="1" applyProtection="1">
      <alignment horizontal="right" vertical="center" wrapText="1"/>
    </xf>
    <xf numFmtId="3" fontId="9" fillId="4" borderId="2" xfId="2" applyNumberFormat="1" applyFont="1" applyFill="1" applyBorder="1" applyAlignment="1" applyProtection="1">
      <protection locked="0"/>
    </xf>
    <xf numFmtId="168" fontId="9" fillId="4" borderId="9" xfId="2" applyNumberFormat="1" applyFont="1" applyFill="1" applyBorder="1" applyAlignment="1" applyProtection="1">
      <alignment wrapText="1"/>
      <protection locked="0"/>
    </xf>
    <xf numFmtId="168" fontId="9" fillId="4" borderId="2" xfId="2" applyNumberFormat="1" applyFont="1" applyFill="1" applyBorder="1" applyAlignment="1" applyProtection="1">
      <alignment wrapText="1"/>
      <protection locked="0"/>
    </xf>
    <xf numFmtId="168" fontId="9" fillId="4" borderId="46" xfId="2" applyNumberFormat="1" applyFont="1" applyFill="1" applyBorder="1" applyAlignment="1" applyProtection="1">
      <alignment wrapText="1"/>
      <protection locked="0"/>
    </xf>
    <xf numFmtId="0" fontId="9" fillId="4" borderId="2" xfId="2" applyFont="1" applyFill="1" applyBorder="1" applyAlignment="1" applyProtection="1">
      <alignment vertical="center" wrapText="1"/>
      <protection locked="0"/>
    </xf>
    <xf numFmtId="0" fontId="19" fillId="4" borderId="0" xfId="0" applyFont="1" applyFill="1" applyAlignment="1" applyProtection="1">
      <alignment horizontal="left" vertical="top" wrapText="1"/>
      <protection locked="0"/>
    </xf>
    <xf numFmtId="0" fontId="18" fillId="4" borderId="0" xfId="0" applyFont="1" applyFill="1" applyAlignment="1" applyProtection="1">
      <alignment horizontal="left" vertical="top" wrapText="1"/>
      <protection locked="0"/>
    </xf>
    <xf numFmtId="0" fontId="0" fillId="0" borderId="64" xfId="0" applyBorder="1" applyAlignment="1" applyProtection="1">
      <alignment horizontal="center" vertical="center" wrapText="1"/>
    </xf>
    <xf numFmtId="0" fontId="7" fillId="0" borderId="0" xfId="0" applyFont="1" applyBorder="1" applyAlignment="1" applyProtection="1">
      <alignment horizontal="right"/>
    </xf>
    <xf numFmtId="168" fontId="23" fillId="0" borderId="37" xfId="3" applyNumberFormat="1" applyFont="1" applyFill="1" applyBorder="1" applyAlignment="1" applyProtection="1">
      <alignment wrapText="1"/>
    </xf>
    <xf numFmtId="0" fontId="0" fillId="0" borderId="13" xfId="0" applyBorder="1" applyAlignment="1" applyProtection="1">
      <alignment horizontal="center" vertical="center" wrapText="1"/>
    </xf>
    <xf numFmtId="0" fontId="7" fillId="0" borderId="0" xfId="0" applyFont="1" applyBorder="1" applyAlignment="1" applyProtection="1">
      <alignment horizontal="right"/>
    </xf>
    <xf numFmtId="0" fontId="0" fillId="0" borderId="64" xfId="0" applyBorder="1" applyAlignment="1" applyProtection="1">
      <alignment horizontal="center" vertical="center" wrapText="1"/>
    </xf>
    <xf numFmtId="0" fontId="9" fillId="0" borderId="41" xfId="0" applyFont="1" applyBorder="1" applyAlignment="1" applyProtection="1">
      <alignment horizontal="center" vertical="center" wrapText="1"/>
    </xf>
    <xf numFmtId="4" fontId="2" fillId="4" borderId="31" xfId="2" applyNumberFormat="1" applyFill="1" applyBorder="1" applyAlignment="1" applyProtection="1">
      <alignment horizontal="left" wrapText="1"/>
      <protection locked="0"/>
    </xf>
    <xf numFmtId="0" fontId="0" fillId="0" borderId="0" xfId="0" applyFill="1" applyBorder="1" applyProtection="1"/>
    <xf numFmtId="0" fontId="0" fillId="0" borderId="0" xfId="0" applyFill="1" applyBorder="1" applyAlignment="1" applyProtection="1">
      <alignment wrapText="1"/>
    </xf>
    <xf numFmtId="168" fontId="9" fillId="4" borderId="27" xfId="2" applyNumberFormat="1" applyFont="1" applyFill="1" applyBorder="1" applyAlignment="1" applyProtection="1">
      <alignment wrapText="1"/>
    </xf>
    <xf numFmtId="4" fontId="2" fillId="4" borderId="88" xfId="2" applyNumberFormat="1" applyFill="1" applyBorder="1" applyAlignment="1" applyProtection="1">
      <alignment horizontal="left" wrapText="1"/>
      <protection locked="0"/>
    </xf>
    <xf numFmtId="1" fontId="13" fillId="0" borderId="48" xfId="3" applyNumberFormat="1" applyFont="1" applyFill="1" applyBorder="1" applyAlignment="1" applyProtection="1">
      <alignment horizontal="center" vertical="center" wrapText="1"/>
      <protection locked="0"/>
    </xf>
    <xf numFmtId="168" fontId="28" fillId="4" borderId="37" xfId="0" applyNumberFormat="1" applyFont="1" applyFill="1" applyBorder="1" applyAlignment="1" applyProtection="1">
      <alignment horizontal="right" vertical="top" wrapText="1"/>
      <protection locked="0"/>
    </xf>
    <xf numFmtId="168" fontId="28" fillId="4" borderId="41" xfId="0" applyNumberFormat="1" applyFont="1" applyFill="1" applyBorder="1" applyAlignment="1" applyProtection="1">
      <alignment horizontal="right" vertical="top" wrapText="1"/>
      <protection locked="0"/>
    </xf>
    <xf numFmtId="168" fontId="28" fillId="4" borderId="30" xfId="0" applyNumberFormat="1" applyFont="1" applyFill="1" applyBorder="1" applyAlignment="1" applyProtection="1">
      <alignment horizontal="right" vertical="top" wrapText="1"/>
      <protection locked="0"/>
    </xf>
    <xf numFmtId="0" fontId="0" fillId="0" borderId="0" xfId="0" applyProtection="1"/>
    <xf numFmtId="4" fontId="2" fillId="4" borderId="29" xfId="2" applyNumberFormat="1" applyFill="1" applyBorder="1" applyAlignment="1" applyProtection="1">
      <alignment horizontal="left" vertical="top" wrapText="1"/>
      <protection locked="0"/>
    </xf>
    <xf numFmtId="0" fontId="0" fillId="0" borderId="0" xfId="0" applyFill="1" applyProtection="1"/>
    <xf numFmtId="0" fontId="33" fillId="4" borderId="29" xfId="2" applyFont="1" applyFill="1" applyBorder="1" applyAlignment="1" applyProtection="1">
      <alignment horizontal="center" vertical="center" wrapText="1"/>
      <protection locked="0"/>
    </xf>
    <xf numFmtId="0" fontId="2" fillId="4" borderId="61" xfId="2" applyFill="1" applyBorder="1" applyAlignment="1" applyProtection="1">
      <alignment horizontal="right" vertical="center" wrapText="1"/>
      <protection locked="0"/>
    </xf>
    <xf numFmtId="0" fontId="2" fillId="4" borderId="29" xfId="2" applyFill="1" applyBorder="1" applyAlignment="1" applyProtection="1">
      <alignment horizontal="right" vertical="center" wrapText="1"/>
      <protection locked="0"/>
    </xf>
    <xf numFmtId="0" fontId="9" fillId="0" borderId="42" xfId="2" applyFont="1" applyFill="1" applyBorder="1" applyAlignment="1" applyProtection="1">
      <alignment horizontal="right" vertical="center" wrapText="1"/>
    </xf>
    <xf numFmtId="0" fontId="2" fillId="0" borderId="9" xfId="2" applyFill="1" applyBorder="1" applyAlignment="1" applyProtection="1">
      <alignment vertical="center" wrapText="1"/>
    </xf>
    <xf numFmtId="0" fontId="2" fillId="0" borderId="43" xfId="2" applyFill="1" applyBorder="1" applyAlignment="1" applyProtection="1">
      <alignment vertical="center" wrapText="1"/>
    </xf>
    <xf numFmtId="0" fontId="2" fillId="0" borderId="29" xfId="2" applyFill="1" applyBorder="1" applyAlignment="1" applyProtection="1">
      <alignment vertical="center" wrapText="1"/>
    </xf>
    <xf numFmtId="164" fontId="0" fillId="0" borderId="2" xfId="0" applyNumberFormat="1" applyFill="1" applyBorder="1" applyAlignment="1" applyProtection="1">
      <alignment horizontal="center"/>
      <protection locked="0"/>
    </xf>
    <xf numFmtId="166" fontId="0" fillId="0" borderId="9" xfId="0" applyNumberFormat="1" applyFill="1" applyBorder="1" applyAlignment="1" applyProtection="1">
      <alignment horizontal="center"/>
      <protection locked="0"/>
    </xf>
    <xf numFmtId="171" fontId="10" fillId="0" borderId="13" xfId="1" applyNumberFormat="1" applyFont="1" applyFill="1" applyBorder="1" applyAlignment="1" applyProtection="1">
      <alignment vertical="center" wrapText="1"/>
      <protection locked="0"/>
    </xf>
    <xf numFmtId="168" fontId="9" fillId="4" borderId="27" xfId="2" applyNumberFormat="1" applyFont="1" applyFill="1" applyBorder="1" applyAlignment="1" applyProtection="1">
      <alignment horizontal="right" wrapText="1"/>
    </xf>
    <xf numFmtId="3" fontId="9" fillId="4" borderId="2" xfId="2" applyNumberFormat="1" applyFont="1" applyFill="1" applyBorder="1" applyAlignment="1" applyProtection="1">
      <alignment vertical="center"/>
      <protection locked="0"/>
    </xf>
    <xf numFmtId="164" fontId="0" fillId="4" borderId="2" xfId="0" applyNumberFormat="1" applyFill="1" applyBorder="1" applyAlignment="1" applyProtection="1">
      <alignment horizontal="center"/>
      <protection locked="0"/>
    </xf>
    <xf numFmtId="166" fontId="0" fillId="4" borderId="9" xfId="0" applyNumberFormat="1" applyFill="1" applyBorder="1" applyAlignment="1" applyProtection="1">
      <alignment horizontal="center"/>
      <protection locked="0"/>
    </xf>
    <xf numFmtId="0" fontId="2" fillId="4" borderId="9" xfId="2" applyFill="1" applyBorder="1" applyAlignment="1" applyProtection="1">
      <alignment vertical="center" wrapText="1"/>
      <protection locked="0"/>
    </xf>
    <xf numFmtId="3" fontId="0" fillId="0" borderId="0" xfId="0" applyNumberFormat="1" applyProtection="1"/>
    <xf numFmtId="3" fontId="0" fillId="0" borderId="0" xfId="0" applyNumberFormat="1" applyAlignment="1" applyProtection="1">
      <alignment vertical="center"/>
    </xf>
    <xf numFmtId="166" fontId="0" fillId="0" borderId="87" xfId="0" applyNumberFormat="1" applyFill="1" applyBorder="1" applyAlignment="1" applyProtection="1">
      <alignment wrapText="1"/>
      <protection locked="0"/>
    </xf>
    <xf numFmtId="166" fontId="0" fillId="0" borderId="7" xfId="0" applyNumberFormat="1" applyFill="1" applyBorder="1" applyAlignment="1" applyProtection="1">
      <alignment wrapText="1"/>
      <protection locked="0"/>
    </xf>
    <xf numFmtId="43" fontId="37" fillId="0" borderId="89" xfId="1" applyFont="1" applyBorder="1" applyAlignment="1" applyProtection="1">
      <alignment horizontal="right"/>
      <protection hidden="1"/>
    </xf>
    <xf numFmtId="172" fontId="0" fillId="0" borderId="0" xfId="0" applyNumberFormat="1" applyProtection="1"/>
    <xf numFmtId="0" fontId="26" fillId="6" borderId="0" xfId="0" applyFont="1" applyFill="1" applyAlignment="1" applyProtection="1">
      <alignment horizontal="left" wrapText="1"/>
    </xf>
    <xf numFmtId="165" fontId="0" fillId="0" borderId="0" xfId="1" applyNumberFormat="1" applyFont="1" applyBorder="1" applyAlignment="1" applyProtection="1">
      <alignment horizontal="right"/>
      <protection hidden="1"/>
    </xf>
    <xf numFmtId="6" fontId="0" fillId="0" borderId="0" xfId="0" applyNumberFormat="1" applyBorder="1" applyAlignment="1" applyProtection="1">
      <alignment horizontal="left"/>
    </xf>
    <xf numFmtId="168" fontId="13" fillId="0" borderId="21" xfId="2" applyNumberFormat="1" applyFont="1" applyFill="1" applyBorder="1" applyAlignment="1" applyProtection="1">
      <alignment horizontal="right"/>
    </xf>
    <xf numFmtId="168" fontId="13" fillId="0" borderId="23" xfId="2" applyNumberFormat="1" applyFont="1" applyFill="1" applyBorder="1" applyAlignment="1" applyProtection="1">
      <alignment horizontal="right"/>
    </xf>
    <xf numFmtId="168" fontId="23" fillId="0" borderId="23" xfId="2" applyNumberFormat="1" applyFont="1" applyFill="1" applyBorder="1" applyAlignment="1" applyProtection="1">
      <alignment horizontal="right"/>
    </xf>
    <xf numFmtId="168" fontId="23" fillId="0" borderId="24" xfId="2" applyNumberFormat="1" applyFont="1" applyFill="1" applyBorder="1" applyAlignment="1" applyProtection="1">
      <alignment horizontal="right"/>
    </xf>
    <xf numFmtId="0" fontId="0" fillId="0" borderId="20" xfId="0" applyBorder="1" applyAlignment="1" applyProtection="1">
      <alignment horizontal="center" vertical="center" wrapText="1"/>
    </xf>
    <xf numFmtId="3" fontId="11" fillId="0" borderId="17" xfId="2" applyNumberFormat="1" applyFont="1" applyFill="1" applyBorder="1" applyAlignment="1" applyProtection="1"/>
    <xf numFmtId="3" fontId="9" fillId="4" borderId="18" xfId="2" applyNumberFormat="1" applyFont="1" applyFill="1" applyBorder="1" applyAlignment="1" applyProtection="1">
      <protection locked="0"/>
    </xf>
    <xf numFmtId="3" fontId="15" fillId="0" borderId="18" xfId="2" applyNumberFormat="1" applyFont="1" applyFill="1" applyBorder="1" applyAlignment="1" applyProtection="1"/>
    <xf numFmtId="3" fontId="15" fillId="0" borderId="19" xfId="2" applyNumberFormat="1" applyFont="1" applyFill="1" applyBorder="1" applyAlignment="1" applyProtection="1"/>
    <xf numFmtId="3" fontId="9" fillId="0" borderId="20" xfId="2" applyNumberFormat="1" applyFont="1" applyFill="1" applyBorder="1" applyAlignment="1" applyProtection="1"/>
    <xf numFmtId="168" fontId="28" fillId="0" borderId="34" xfId="0" applyNumberFormat="1" applyFont="1" applyFill="1" applyBorder="1" applyAlignment="1" applyProtection="1">
      <alignment horizontal="right" vertical="top" wrapText="1"/>
      <protection locked="0"/>
    </xf>
    <xf numFmtId="0" fontId="28" fillId="0" borderId="37" xfId="0" applyFont="1" applyBorder="1" applyAlignment="1" applyProtection="1">
      <alignment vertical="top" wrapText="1"/>
      <protection locked="0"/>
    </xf>
    <xf numFmtId="168" fontId="16" fillId="4" borderId="30" xfId="2" applyNumberFormat="1" applyFont="1" applyFill="1" applyBorder="1" applyAlignment="1" applyProtection="1">
      <alignment horizontal="right" vertical="top" wrapText="1"/>
      <protection locked="0"/>
    </xf>
    <xf numFmtId="4" fontId="29" fillId="4" borderId="84" xfId="3" applyNumberFormat="1" applyFont="1" applyFill="1" applyBorder="1" applyAlignment="1" applyProtection="1">
      <alignment vertical="top" wrapText="1"/>
      <protection locked="0"/>
    </xf>
    <xf numFmtId="0" fontId="10" fillId="4" borderId="37" xfId="0" applyFont="1" applyFill="1" applyBorder="1" applyAlignment="1" applyProtection="1">
      <alignment vertical="top" wrapText="1"/>
      <protection locked="0"/>
    </xf>
    <xf numFmtId="4" fontId="12" fillId="4" borderId="9" xfId="2" applyNumberFormat="1" applyFont="1" applyFill="1" applyBorder="1" applyAlignment="1" applyProtection="1">
      <alignment vertical="top" wrapText="1"/>
      <protection locked="0"/>
    </xf>
    <xf numFmtId="168" fontId="12" fillId="4" borderId="61" xfId="2" applyNumberFormat="1" applyFont="1" applyFill="1" applyBorder="1" applyAlignment="1" applyProtection="1">
      <alignment vertical="top" wrapText="1"/>
      <protection locked="0"/>
    </xf>
    <xf numFmtId="4" fontId="12" fillId="4" borderId="66" xfId="2" applyNumberFormat="1" applyFont="1" applyFill="1" applyBorder="1" applyAlignment="1" applyProtection="1">
      <alignment vertical="top" wrapText="1"/>
      <protection locked="0"/>
    </xf>
    <xf numFmtId="168" fontId="12" fillId="4" borderId="31" xfId="2" applyNumberFormat="1" applyFont="1" applyFill="1" applyBorder="1" applyAlignment="1" applyProtection="1">
      <alignment vertical="top" wrapText="1"/>
      <protection locked="0"/>
    </xf>
    <xf numFmtId="4" fontId="12" fillId="4" borderId="68" xfId="2" applyNumberFormat="1" applyFont="1" applyFill="1" applyBorder="1" applyAlignment="1" applyProtection="1">
      <alignment vertical="top" wrapText="1"/>
      <protection locked="0"/>
    </xf>
    <xf numFmtId="4" fontId="12" fillId="4" borderId="69" xfId="2" applyNumberFormat="1" applyFont="1" applyFill="1" applyBorder="1" applyAlignment="1" applyProtection="1">
      <alignment vertical="top" wrapText="1"/>
      <protection locked="0"/>
    </xf>
    <xf numFmtId="0" fontId="0" fillId="0" borderId="6" xfId="0" applyBorder="1" applyProtection="1">
      <protection locked="0"/>
    </xf>
    <xf numFmtId="0" fontId="0" fillId="0" borderId="10" xfId="0" applyBorder="1" applyProtection="1">
      <protection locked="0"/>
    </xf>
    <xf numFmtId="0" fontId="28" fillId="0" borderId="66" xfId="0" applyFont="1" applyBorder="1" applyAlignment="1" applyProtection="1">
      <alignment vertical="top" wrapText="1"/>
      <protection locked="0"/>
    </xf>
    <xf numFmtId="1" fontId="12" fillId="4" borderId="62" xfId="2" applyNumberFormat="1" applyFont="1" applyFill="1" applyBorder="1" applyAlignment="1" applyProtection="1">
      <alignment wrapText="1"/>
      <protection locked="0"/>
    </xf>
    <xf numFmtId="0" fontId="28" fillId="0" borderId="90" xfId="0" applyFont="1" applyBorder="1" applyAlignment="1" applyProtection="1">
      <alignment vertical="top" wrapText="1"/>
      <protection locked="0"/>
    </xf>
    <xf numFmtId="0" fontId="28" fillId="0" borderId="65" xfId="0" applyFont="1" applyBorder="1" applyAlignment="1" applyProtection="1">
      <alignment vertical="top" wrapText="1"/>
      <protection locked="0"/>
    </xf>
    <xf numFmtId="0" fontId="10" fillId="4" borderId="51" xfId="0" applyFont="1" applyFill="1" applyBorder="1" applyAlignment="1" applyProtection="1">
      <alignment vertical="top" wrapText="1"/>
      <protection locked="0"/>
    </xf>
    <xf numFmtId="0" fontId="10" fillId="0" borderId="67" xfId="0" applyFont="1" applyBorder="1" applyAlignment="1" applyProtection="1">
      <alignment vertical="top" wrapText="1"/>
      <protection locked="0"/>
    </xf>
    <xf numFmtId="4" fontId="12" fillId="4" borderId="71" xfId="2" applyNumberFormat="1" applyFont="1" applyFill="1" applyBorder="1" applyAlignment="1" applyProtection="1">
      <alignment vertical="top" wrapText="1"/>
      <protection locked="0"/>
    </xf>
    <xf numFmtId="0" fontId="10" fillId="0" borderId="66" xfId="0" applyFont="1" applyBorder="1" applyAlignment="1" applyProtection="1">
      <alignment horizontal="left" vertical="top" wrapText="1"/>
      <protection locked="0"/>
    </xf>
    <xf numFmtId="4" fontId="12" fillId="4" borderId="62" xfId="2" applyNumberFormat="1" applyFont="1" applyFill="1" applyBorder="1" applyAlignment="1" applyProtection="1">
      <alignment vertical="top" wrapText="1"/>
      <protection locked="0"/>
    </xf>
    <xf numFmtId="0" fontId="10" fillId="0" borderId="66" xfId="0" applyFont="1" applyBorder="1" applyAlignment="1" applyProtection="1">
      <alignment vertical="top" wrapText="1"/>
      <protection locked="0"/>
    </xf>
    <xf numFmtId="4" fontId="12" fillId="4" borderId="92" xfId="2" applyNumberFormat="1" applyFont="1" applyFill="1" applyBorder="1" applyAlignment="1" applyProtection="1">
      <alignment vertical="top" wrapText="1"/>
      <protection locked="0"/>
    </xf>
    <xf numFmtId="4" fontId="12" fillId="4" borderId="7" xfId="2" applyNumberFormat="1" applyFont="1" applyFill="1" applyBorder="1" applyAlignment="1" applyProtection="1">
      <alignment wrapText="1"/>
      <protection locked="0"/>
    </xf>
    <xf numFmtId="0" fontId="10" fillId="0" borderId="90" xfId="0" applyFont="1" applyBorder="1" applyAlignment="1" applyProtection="1">
      <alignment vertical="top" wrapText="1"/>
      <protection locked="0"/>
    </xf>
    <xf numFmtId="0" fontId="28" fillId="0" borderId="53" xfId="0" applyFont="1" applyBorder="1" applyAlignment="1" applyProtection="1">
      <alignment vertical="top" wrapText="1"/>
      <protection locked="0"/>
    </xf>
    <xf numFmtId="3" fontId="12" fillId="4" borderId="54" xfId="2" applyNumberFormat="1" applyFont="1" applyFill="1" applyBorder="1" applyAlignment="1" applyProtection="1">
      <alignment wrapText="1"/>
      <protection locked="0"/>
    </xf>
    <xf numFmtId="0" fontId="10" fillId="0" borderId="64" xfId="0" applyFont="1" applyBorder="1" applyAlignment="1" applyProtection="1">
      <alignment vertical="top" wrapText="1"/>
      <protection locked="0"/>
    </xf>
    <xf numFmtId="4" fontId="12" fillId="4" borderId="93" xfId="2" applyNumberFormat="1" applyFont="1" applyFill="1" applyBorder="1" applyAlignment="1" applyProtection="1">
      <alignment vertical="top" wrapText="1"/>
      <protection locked="0"/>
    </xf>
    <xf numFmtId="4" fontId="12" fillId="4" borderId="93" xfId="2" applyNumberFormat="1" applyFont="1" applyFill="1" applyBorder="1" applyAlignment="1" applyProtection="1">
      <alignment horizontal="left" vertical="top" wrapText="1"/>
      <protection locked="0"/>
    </xf>
    <xf numFmtId="0" fontId="10" fillId="0" borderId="94" xfId="0" applyFont="1" applyBorder="1" applyAlignment="1" applyProtection="1">
      <alignment vertical="top" wrapText="1"/>
      <protection locked="0"/>
    </xf>
    <xf numFmtId="0" fontId="28" fillId="0" borderId="48" xfId="0" applyFont="1" applyBorder="1" applyAlignment="1" applyProtection="1">
      <alignment vertical="top" wrapText="1"/>
      <protection locked="0"/>
    </xf>
    <xf numFmtId="0" fontId="28" fillId="0" borderId="54" xfId="0" applyFont="1" applyBorder="1" applyAlignment="1" applyProtection="1">
      <alignment horizontal="center" vertical="top" wrapText="1"/>
      <protection locked="0"/>
    </xf>
    <xf numFmtId="0" fontId="28" fillId="0" borderId="41" xfId="0" applyFont="1" applyBorder="1" applyAlignment="1" applyProtection="1">
      <alignment vertical="top" wrapText="1"/>
      <protection locked="0"/>
    </xf>
    <xf numFmtId="0" fontId="28" fillId="0" borderId="70" xfId="0" applyFont="1" applyBorder="1" applyAlignment="1" applyProtection="1">
      <alignment horizontal="center" vertical="top" wrapText="1"/>
      <protection locked="0"/>
    </xf>
    <xf numFmtId="0" fontId="28" fillId="0" borderId="57" xfId="0" applyFont="1" applyBorder="1" applyAlignment="1" applyProtection="1">
      <alignment vertical="top" wrapText="1"/>
      <protection locked="0"/>
    </xf>
    <xf numFmtId="0" fontId="29" fillId="0" borderId="48" xfId="0" applyFont="1" applyBorder="1" applyAlignment="1" applyProtection="1">
      <alignment vertical="top" wrapText="1"/>
      <protection locked="0"/>
    </xf>
    <xf numFmtId="0" fontId="33" fillId="4" borderId="93" xfId="2" applyFont="1" applyFill="1" applyBorder="1" applyAlignment="1" applyProtection="1">
      <alignment horizontal="center" vertical="center" wrapText="1"/>
      <protection locked="0"/>
    </xf>
    <xf numFmtId="0" fontId="9" fillId="0" borderId="27" xfId="2" applyFont="1" applyFill="1" applyBorder="1" applyAlignment="1" applyProtection="1">
      <alignment horizontal="right" vertical="center" wrapText="1"/>
    </xf>
    <xf numFmtId="3" fontId="9" fillId="4" borderId="2" xfId="2" applyNumberFormat="1" applyFont="1" applyFill="1" applyBorder="1" applyAlignment="1" applyProtection="1">
      <alignment horizontal="right" vertical="center"/>
      <protection locked="0"/>
    </xf>
    <xf numFmtId="4" fontId="2" fillId="4" borderId="95" xfId="2" applyNumberFormat="1" applyFill="1" applyBorder="1" applyAlignment="1" applyProtection="1">
      <alignment horizontal="left" vertical="top"/>
      <protection locked="0"/>
    </xf>
    <xf numFmtId="4" fontId="2" fillId="4" borderId="93" xfId="2" applyNumberFormat="1" applyFill="1" applyBorder="1" applyAlignment="1" applyProtection="1">
      <alignment horizontal="left" vertical="top"/>
      <protection locked="0"/>
    </xf>
    <xf numFmtId="0" fontId="0" fillId="0" borderId="13" xfId="0" applyBorder="1" applyAlignment="1" applyProtection="1">
      <alignment horizontal="center" vertical="center" wrapText="1"/>
    </xf>
    <xf numFmtId="0" fontId="0" fillId="0" borderId="64" xfId="0" applyBorder="1" applyAlignment="1" applyProtection="1">
      <alignment horizontal="center" vertical="center" wrapText="1"/>
    </xf>
    <xf numFmtId="3" fontId="2" fillId="0" borderId="26" xfId="2" applyNumberFormat="1" applyFill="1" applyBorder="1" applyAlignment="1" applyProtection="1">
      <alignment vertical="center"/>
      <protection locked="0"/>
    </xf>
    <xf numFmtId="171" fontId="16" fillId="4" borderId="13" xfId="1" applyNumberFormat="1" applyFont="1" applyFill="1" applyBorder="1" applyAlignment="1" applyProtection="1">
      <alignment vertical="center" wrapText="1"/>
      <protection locked="0"/>
    </xf>
    <xf numFmtId="4" fontId="10" fillId="0" borderId="83" xfId="0" applyNumberFormat="1" applyFont="1" applyFill="1" applyBorder="1" applyAlignment="1" applyProtection="1">
      <alignment vertical="top" wrapText="1"/>
      <protection locked="0"/>
    </xf>
    <xf numFmtId="4" fontId="10" fillId="0" borderId="50" xfId="0" applyNumberFormat="1" applyFont="1" applyFill="1" applyBorder="1" applyAlignment="1" applyProtection="1">
      <alignment vertical="top" wrapText="1"/>
      <protection locked="0"/>
    </xf>
    <xf numFmtId="0" fontId="10" fillId="0" borderId="50" xfId="0" applyFont="1" applyFill="1" applyBorder="1" applyAlignment="1" applyProtection="1">
      <alignment vertical="top" wrapText="1"/>
      <protection locked="0"/>
    </xf>
    <xf numFmtId="168" fontId="13" fillId="0" borderId="37" xfId="3" applyNumberFormat="1" applyFont="1" applyFill="1" applyBorder="1" applyAlignment="1" applyProtection="1">
      <alignment vertical="top" wrapText="1"/>
    </xf>
    <xf numFmtId="4" fontId="2" fillId="4" borderId="63" xfId="2" applyNumberFormat="1" applyFill="1" applyBorder="1" applyAlignment="1" applyProtection="1">
      <alignment horizontal="left" vertical="top" wrapText="1"/>
      <protection locked="0"/>
    </xf>
    <xf numFmtId="0" fontId="33" fillId="4" borderId="12" xfId="2" applyFont="1" applyFill="1" applyBorder="1" applyAlignment="1" applyProtection="1">
      <alignment horizontal="center" vertical="center" wrapText="1"/>
      <protection locked="0"/>
    </xf>
    <xf numFmtId="0" fontId="2" fillId="4" borderId="75" xfId="2" applyFill="1" applyBorder="1" applyAlignment="1" applyProtection="1">
      <alignment horizontal="right" vertical="center" wrapText="1"/>
      <protection locked="0"/>
    </xf>
    <xf numFmtId="0" fontId="2" fillId="4" borderId="21" xfId="2" applyFill="1" applyBorder="1" applyAlignment="1" applyProtection="1">
      <alignment horizontal="right" vertical="center" wrapText="1"/>
      <protection locked="0"/>
    </xf>
    <xf numFmtId="0" fontId="9" fillId="0" borderId="22" xfId="2" applyFont="1" applyFill="1" applyBorder="1" applyAlignment="1" applyProtection="1">
      <alignment horizontal="right" vertical="center" wrapText="1"/>
    </xf>
    <xf numFmtId="0" fontId="2" fillId="4" borderId="23" xfId="2" applyFill="1" applyBorder="1" applyAlignment="1" applyProtection="1">
      <alignment vertical="center" wrapText="1"/>
      <protection locked="0"/>
    </xf>
    <xf numFmtId="0" fontId="2" fillId="0" borderId="23" xfId="2" applyFill="1" applyBorder="1" applyAlignment="1" applyProtection="1">
      <alignment vertical="center" wrapText="1"/>
    </xf>
    <xf numFmtId="0" fontId="2" fillId="0" borderId="24" xfId="2" applyFill="1" applyBorder="1" applyAlignment="1" applyProtection="1">
      <alignment vertical="center" wrapText="1"/>
    </xf>
    <xf numFmtId="0" fontId="2" fillId="0" borderId="21" xfId="2" applyFill="1" applyBorder="1" applyAlignment="1" applyProtection="1">
      <alignment vertical="center" wrapText="1"/>
    </xf>
    <xf numFmtId="4" fontId="2" fillId="4" borderId="31" xfId="2" applyNumberFormat="1" applyFill="1" applyBorder="1" applyAlignment="1" applyProtection="1">
      <alignment horizontal="center" wrapText="1"/>
    </xf>
    <xf numFmtId="4" fontId="2" fillId="4" borderId="32" xfId="2" applyNumberFormat="1" applyFill="1" applyBorder="1" applyAlignment="1" applyProtection="1">
      <alignment horizontal="center" wrapText="1"/>
    </xf>
    <xf numFmtId="4" fontId="2" fillId="4" borderId="33" xfId="2" applyNumberFormat="1" applyFill="1" applyBorder="1" applyAlignment="1" applyProtection="1">
      <alignment horizontal="center" wrapText="1"/>
    </xf>
    <xf numFmtId="0" fontId="0" fillId="0" borderId="4" xfId="0" applyBorder="1" applyProtection="1">
      <protection hidden="1"/>
    </xf>
    <xf numFmtId="0" fontId="0" fillId="0" borderId="5" xfId="0" applyBorder="1" applyProtection="1">
      <protection hidden="1"/>
    </xf>
    <xf numFmtId="0" fontId="7" fillId="0" borderId="6" xfId="0" applyFont="1" applyBorder="1" applyAlignment="1" applyProtection="1">
      <alignment horizontal="right"/>
    </xf>
    <xf numFmtId="0" fontId="7" fillId="0" borderId="0" xfId="0" applyFont="1" applyBorder="1" applyAlignment="1" applyProtection="1">
      <alignment horizontal="right"/>
    </xf>
    <xf numFmtId="0" fontId="8" fillId="0" borderId="13" xfId="0" applyFont="1" applyBorder="1" applyAlignment="1" applyProtection="1">
      <alignment horizontal="center" vertical="center" wrapText="1"/>
    </xf>
    <xf numFmtId="0" fontId="8" fillId="0" borderId="21" xfId="0" applyFont="1"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0" fillId="0" borderId="16" xfId="0" applyBorder="1" applyAlignment="1" applyProtection="1">
      <alignment horizontal="center" vertical="center" wrapText="1"/>
    </xf>
    <xf numFmtId="4" fontId="2" fillId="4" borderId="31" xfId="2" applyNumberFormat="1" applyFill="1" applyBorder="1" applyAlignment="1" applyProtection="1">
      <alignment horizontal="left" vertical="top" wrapText="1"/>
      <protection locked="0"/>
    </xf>
    <xf numFmtId="4" fontId="2" fillId="4" borderId="32" xfId="2" applyNumberFormat="1" applyFill="1" applyBorder="1" applyAlignment="1" applyProtection="1">
      <alignment horizontal="left" vertical="top" wrapText="1"/>
      <protection locked="0"/>
    </xf>
    <xf numFmtId="4" fontId="2" fillId="4" borderId="33" xfId="2" applyNumberFormat="1" applyFill="1" applyBorder="1" applyAlignment="1" applyProtection="1">
      <alignment horizontal="left" vertical="top" wrapText="1"/>
      <protection locked="0"/>
    </xf>
    <xf numFmtId="0" fontId="0" fillId="0" borderId="38" xfId="0" applyBorder="1" applyAlignment="1" applyProtection="1">
      <alignment horizontal="center" vertical="center" wrapText="1"/>
    </xf>
    <xf numFmtId="0" fontId="0" fillId="0" borderId="52" xfId="0" applyBorder="1" applyAlignment="1" applyProtection="1">
      <alignment horizontal="center" vertical="center" wrapText="1"/>
    </xf>
    <xf numFmtId="0" fontId="0" fillId="0" borderId="41" xfId="0" applyBorder="1" applyAlignment="1" applyProtection="1">
      <alignment horizontal="center" vertical="center" wrapText="1"/>
    </xf>
    <xf numFmtId="0" fontId="0" fillId="0" borderId="55" xfId="0" applyBorder="1" applyAlignment="1" applyProtection="1">
      <alignment horizontal="center" vertical="center" wrapText="1"/>
    </xf>
    <xf numFmtId="0" fontId="0" fillId="0" borderId="6" xfId="0" applyBorder="1" applyAlignment="1" applyProtection="1">
      <alignment horizontal="center" vertical="center" wrapText="1"/>
    </xf>
    <xf numFmtId="0" fontId="0" fillId="0" borderId="64" xfId="0" applyBorder="1" applyAlignment="1" applyProtection="1">
      <alignment horizontal="center" vertical="center" wrapText="1"/>
    </xf>
    <xf numFmtId="0" fontId="6" fillId="0" borderId="53" xfId="0" applyFont="1" applyBorder="1" applyAlignment="1" applyProtection="1">
      <alignment horizontal="left" vertical="center" wrapText="1"/>
    </xf>
    <xf numFmtId="0" fontId="6" fillId="0" borderId="60" xfId="0" applyFont="1" applyBorder="1" applyAlignment="1" applyProtection="1">
      <alignment horizontal="left" vertical="center" wrapText="1"/>
    </xf>
    <xf numFmtId="0" fontId="6" fillId="0" borderId="54" xfId="0" applyFont="1" applyBorder="1" applyAlignment="1" applyProtection="1">
      <alignment horizontal="left" vertical="center" wrapText="1"/>
    </xf>
    <xf numFmtId="4" fontId="2" fillId="0" borderId="30" xfId="2" applyNumberFormat="1" applyFill="1" applyBorder="1" applyAlignment="1" applyProtection="1">
      <alignment horizontal="left" vertical="top"/>
      <protection locked="0"/>
    </xf>
    <xf numFmtId="4" fontId="2" fillId="4" borderId="30" xfId="2" applyNumberFormat="1" applyFill="1" applyBorder="1" applyAlignment="1" applyProtection="1">
      <alignment horizontal="left" vertical="top"/>
      <protection locked="0"/>
    </xf>
    <xf numFmtId="4" fontId="9" fillId="0" borderId="32" xfId="2" applyNumberFormat="1" applyFont="1" applyFill="1" applyBorder="1" applyAlignment="1" applyProtection="1">
      <alignment horizontal="left" vertical="top"/>
      <protection locked="0"/>
    </xf>
    <xf numFmtId="4" fontId="9" fillId="4" borderId="32" xfId="2" applyNumberFormat="1" applyFont="1" applyFill="1" applyBorder="1" applyAlignment="1" applyProtection="1">
      <alignment horizontal="left" vertical="top"/>
      <protection locked="0"/>
    </xf>
    <xf numFmtId="4" fontId="2" fillId="4" borderId="32" xfId="2" applyNumberFormat="1" applyFill="1" applyBorder="1" applyAlignment="1" applyProtection="1">
      <alignment horizontal="left" vertical="top"/>
      <protection locked="0"/>
    </xf>
    <xf numFmtId="4" fontId="2" fillId="4" borderId="33" xfId="2" applyNumberFormat="1" applyFill="1" applyBorder="1" applyAlignment="1" applyProtection="1">
      <alignment horizontal="left" vertical="top"/>
      <protection locked="0"/>
    </xf>
    <xf numFmtId="0" fontId="19" fillId="4" borderId="0" xfId="0" applyFont="1" applyFill="1" applyAlignment="1" applyProtection="1">
      <alignment horizontal="left" vertical="top" wrapText="1"/>
      <protection locked="0"/>
    </xf>
    <xf numFmtId="0" fontId="18" fillId="4" borderId="0" xfId="0" applyFont="1" applyFill="1" applyAlignment="1" applyProtection="1">
      <alignment horizontal="left" vertical="top" wrapText="1"/>
      <protection locked="0"/>
    </xf>
    <xf numFmtId="4" fontId="12" fillId="4" borderId="31" xfId="2" applyNumberFormat="1" applyFont="1" applyFill="1" applyBorder="1" applyAlignment="1" applyProtection="1">
      <alignment horizontal="left" vertical="top" wrapText="1"/>
      <protection locked="0"/>
    </xf>
    <xf numFmtId="4" fontId="12" fillId="4" borderId="32" xfId="2" applyNumberFormat="1" applyFont="1" applyFill="1" applyBorder="1" applyAlignment="1" applyProtection="1">
      <alignment horizontal="left" vertical="top" wrapText="1"/>
      <protection locked="0"/>
    </xf>
    <xf numFmtId="4" fontId="12" fillId="4" borderId="33" xfId="2" applyNumberFormat="1" applyFont="1" applyFill="1" applyBorder="1" applyAlignment="1" applyProtection="1">
      <alignment horizontal="left" vertical="top" wrapText="1"/>
      <protection locked="0"/>
    </xf>
    <xf numFmtId="0" fontId="9" fillId="0" borderId="52" xfId="0" applyFont="1" applyBorder="1" applyAlignment="1" applyProtection="1">
      <alignment horizontal="center" vertical="center" wrapText="1"/>
    </xf>
    <xf numFmtId="0" fontId="9" fillId="0" borderId="38" xfId="0" applyFont="1" applyBorder="1" applyAlignment="1" applyProtection="1">
      <alignment horizontal="center" vertical="center" wrapText="1"/>
    </xf>
    <xf numFmtId="0" fontId="9" fillId="0" borderId="41" xfId="0" applyFont="1" applyBorder="1" applyAlignment="1" applyProtection="1">
      <alignment horizontal="center" vertical="center" wrapText="1"/>
    </xf>
    <xf numFmtId="4" fontId="15" fillId="4" borderId="31" xfId="2" applyNumberFormat="1" applyFont="1" applyFill="1" applyBorder="1" applyAlignment="1" applyProtection="1">
      <alignment horizontal="left" vertical="top"/>
      <protection locked="0"/>
    </xf>
    <xf numFmtId="4" fontId="15" fillId="4" borderId="32" xfId="2" applyNumberFormat="1" applyFont="1" applyFill="1" applyBorder="1" applyAlignment="1" applyProtection="1">
      <alignment horizontal="left" vertical="top"/>
      <protection locked="0"/>
    </xf>
    <xf numFmtId="4" fontId="15" fillId="4" borderId="33" xfId="2" applyNumberFormat="1" applyFont="1" applyFill="1" applyBorder="1" applyAlignment="1" applyProtection="1">
      <alignment horizontal="left" vertical="top"/>
      <protection locked="0"/>
    </xf>
    <xf numFmtId="0" fontId="9" fillId="0" borderId="55" xfId="0" applyFont="1" applyBorder="1" applyAlignment="1" applyProtection="1">
      <alignment horizontal="center" vertical="center" wrapText="1"/>
    </xf>
    <xf numFmtId="0" fontId="9" fillId="0" borderId="31" xfId="0" applyFont="1" applyBorder="1" applyAlignment="1" applyProtection="1">
      <alignment horizontal="left" vertical="top" wrapText="1"/>
    </xf>
    <xf numFmtId="0" fontId="9" fillId="0" borderId="32" xfId="0" applyFont="1" applyBorder="1" applyAlignment="1" applyProtection="1">
      <alignment horizontal="left" vertical="top" wrapText="1"/>
    </xf>
    <xf numFmtId="0" fontId="9" fillId="0" borderId="33" xfId="0" applyFont="1" applyBorder="1" applyAlignment="1" applyProtection="1">
      <alignment horizontal="left" vertical="top" wrapText="1"/>
    </xf>
    <xf numFmtId="4" fontId="16" fillId="4" borderId="31" xfId="2" applyNumberFormat="1" applyFont="1" applyFill="1" applyBorder="1" applyAlignment="1" applyProtection="1">
      <alignment horizontal="left" vertical="top" wrapText="1"/>
      <protection locked="0"/>
    </xf>
    <xf numFmtId="4" fontId="16" fillId="4" borderId="58" xfId="2" applyNumberFormat="1" applyFont="1" applyFill="1" applyBorder="1" applyAlignment="1" applyProtection="1">
      <alignment horizontal="left" vertical="top" wrapText="1"/>
      <protection locked="0"/>
    </xf>
    <xf numFmtId="4" fontId="16" fillId="4" borderId="59" xfId="2" applyNumberFormat="1" applyFont="1" applyFill="1" applyBorder="1" applyAlignment="1" applyProtection="1">
      <alignment horizontal="left" vertical="top" wrapText="1"/>
      <protection locked="0"/>
    </xf>
    <xf numFmtId="4" fontId="2" fillId="4" borderId="31" xfId="2" applyNumberFormat="1" applyFont="1" applyFill="1" applyBorder="1" applyAlignment="1" applyProtection="1">
      <alignment horizontal="left" vertical="top" wrapText="1"/>
      <protection locked="0"/>
    </xf>
    <xf numFmtId="4" fontId="2" fillId="0" borderId="30" xfId="2" applyNumberFormat="1" applyFont="1" applyFill="1" applyBorder="1" applyAlignment="1" applyProtection="1">
      <alignment horizontal="left" vertical="top" wrapText="1"/>
      <protection locked="0"/>
    </xf>
    <xf numFmtId="4" fontId="2" fillId="4" borderId="30" xfId="2" applyNumberFormat="1" applyFont="1" applyFill="1" applyBorder="1" applyAlignment="1" applyProtection="1">
      <alignment horizontal="left" vertical="top" wrapText="1"/>
      <protection locked="0"/>
    </xf>
    <xf numFmtId="4" fontId="9" fillId="0" borderId="32" xfId="2" applyNumberFormat="1" applyFont="1" applyFill="1" applyBorder="1" applyAlignment="1" applyProtection="1">
      <alignment horizontal="left" vertical="top" wrapText="1"/>
      <protection locked="0"/>
    </xf>
    <xf numFmtId="4" fontId="9" fillId="4" borderId="32" xfId="2" applyNumberFormat="1" applyFont="1" applyFill="1" applyBorder="1" applyAlignment="1" applyProtection="1">
      <alignment horizontal="left" vertical="top" wrapText="1"/>
      <protection locked="0"/>
    </xf>
    <xf numFmtId="4" fontId="2" fillId="4" borderId="32" xfId="2" applyNumberFormat="1" applyFont="1" applyFill="1" applyBorder="1" applyAlignment="1" applyProtection="1">
      <alignment horizontal="left" vertical="top" wrapText="1"/>
      <protection locked="0"/>
    </xf>
    <xf numFmtId="4" fontId="2" fillId="4" borderId="33" xfId="2" applyNumberFormat="1" applyFont="1" applyFill="1" applyBorder="1" applyAlignment="1" applyProtection="1">
      <alignment horizontal="left" vertical="top" wrapText="1"/>
      <protection locked="0"/>
    </xf>
    <xf numFmtId="4" fontId="12" fillId="4" borderId="46" xfId="2" applyNumberFormat="1" applyFont="1" applyFill="1" applyBorder="1" applyAlignment="1" applyProtection="1">
      <alignment horizontal="left" vertical="top" wrapText="1"/>
      <protection locked="0"/>
    </xf>
    <xf numFmtId="4" fontId="12" fillId="4" borderId="91" xfId="2" applyNumberFormat="1" applyFont="1" applyFill="1" applyBorder="1" applyAlignment="1" applyProtection="1">
      <alignment horizontal="left" vertical="top" wrapText="1"/>
      <protection locked="0"/>
    </xf>
    <xf numFmtId="166" fontId="9" fillId="0" borderId="87" xfId="0" applyNumberFormat="1" applyFont="1" applyFill="1" applyBorder="1" applyAlignment="1" applyProtection="1">
      <alignment horizontal="left" vertical="top" wrapText="1"/>
      <protection locked="0"/>
    </xf>
    <xf numFmtId="166" fontId="9" fillId="0" borderId="7" xfId="0" applyNumberFormat="1" applyFont="1" applyFill="1" applyBorder="1" applyAlignment="1" applyProtection="1">
      <alignment horizontal="left" vertical="top" wrapText="1"/>
      <protection locked="0"/>
    </xf>
    <xf numFmtId="0" fontId="28" fillId="0" borderId="13" xfId="0" applyFont="1" applyBorder="1" applyAlignment="1" applyProtection="1">
      <alignment horizontal="center" vertical="center" wrapText="1"/>
      <protection locked="0"/>
    </xf>
    <xf numFmtId="0" fontId="28" fillId="0" borderId="38" xfId="0" applyFont="1" applyBorder="1" applyAlignment="1" applyProtection="1">
      <alignment horizontal="center" vertical="center" wrapText="1"/>
      <protection locked="0"/>
    </xf>
    <xf numFmtId="0" fontId="10" fillId="0" borderId="13" xfId="0" applyFont="1" applyBorder="1" applyAlignment="1" applyProtection="1">
      <alignment horizontal="center" vertical="center" wrapText="1"/>
      <protection locked="0"/>
    </xf>
    <xf numFmtId="0" fontId="10" fillId="0" borderId="38" xfId="0" applyFont="1" applyBorder="1" applyAlignment="1" applyProtection="1">
      <alignment horizontal="center" vertical="center" wrapText="1"/>
      <protection locked="0"/>
    </xf>
    <xf numFmtId="0" fontId="27" fillId="4" borderId="80" xfId="2" applyFont="1" applyFill="1" applyBorder="1" applyAlignment="1" applyProtection="1">
      <alignment horizontal="left" vertical="top" wrapText="1"/>
      <protection locked="0"/>
    </xf>
    <xf numFmtId="0" fontId="27" fillId="4" borderId="81" xfId="2" applyFont="1" applyFill="1" applyBorder="1" applyAlignment="1" applyProtection="1">
      <alignment horizontal="left" vertical="top"/>
      <protection locked="0"/>
    </xf>
    <xf numFmtId="0" fontId="27" fillId="4" borderId="82" xfId="2" applyFont="1" applyFill="1" applyBorder="1" applyAlignment="1" applyProtection="1">
      <alignment horizontal="left" vertical="top"/>
      <protection locked="0"/>
    </xf>
    <xf numFmtId="0" fontId="10" fillId="4" borderId="78" xfId="0" applyFont="1" applyFill="1" applyBorder="1" applyAlignment="1" applyProtection="1">
      <alignment horizontal="center" vertical="top" wrapText="1"/>
      <protection locked="0"/>
    </xf>
    <xf numFmtId="0" fontId="10" fillId="4" borderId="0" xfId="0" applyFont="1" applyFill="1" applyBorder="1" applyAlignment="1" applyProtection="1">
      <alignment horizontal="center" vertical="top" wrapText="1"/>
      <protection locked="0"/>
    </xf>
    <xf numFmtId="0" fontId="10" fillId="4" borderId="72" xfId="0" applyFont="1" applyFill="1" applyBorder="1" applyAlignment="1" applyProtection="1">
      <alignment horizontal="center" vertical="top" wrapText="1"/>
      <protection locked="0"/>
    </xf>
    <xf numFmtId="0" fontId="10" fillId="4" borderId="85" xfId="0" applyFont="1" applyFill="1" applyBorder="1" applyAlignment="1" applyProtection="1">
      <alignment horizontal="center" vertical="center" wrapText="1"/>
      <protection locked="0"/>
    </xf>
    <xf numFmtId="0" fontId="10" fillId="4" borderId="79" xfId="0" applyFont="1" applyFill="1" applyBorder="1" applyAlignment="1" applyProtection="1">
      <alignment horizontal="center" vertical="center" wrapText="1"/>
      <protection locked="0"/>
    </xf>
    <xf numFmtId="0" fontId="10" fillId="4" borderId="71" xfId="0" applyFont="1" applyFill="1" applyBorder="1" applyAlignment="1" applyProtection="1">
      <alignment horizontal="center" vertical="center" wrapText="1"/>
      <protection locked="0"/>
    </xf>
    <xf numFmtId="0" fontId="10" fillId="4" borderId="86" xfId="0" applyFont="1" applyFill="1" applyBorder="1" applyAlignment="1" applyProtection="1">
      <alignment horizontal="center" vertical="center" wrapText="1"/>
      <protection locked="0"/>
    </xf>
    <xf numFmtId="0" fontId="10" fillId="4" borderId="32" xfId="0" applyFont="1" applyFill="1" applyBorder="1" applyAlignment="1" applyProtection="1">
      <alignment horizontal="center" vertical="center" wrapText="1"/>
      <protection locked="0"/>
    </xf>
    <xf numFmtId="0" fontId="10" fillId="4" borderId="33" xfId="0" applyFont="1" applyFill="1" applyBorder="1" applyAlignment="1" applyProtection="1">
      <alignment horizontal="center" vertical="center" wrapText="1"/>
      <protection locked="0"/>
    </xf>
    <xf numFmtId="0" fontId="10" fillId="0" borderId="52" xfId="0" applyFont="1" applyBorder="1" applyAlignment="1" applyProtection="1">
      <alignment horizontal="center" vertical="top" wrapText="1"/>
      <protection locked="0"/>
    </xf>
    <xf numFmtId="0" fontId="10" fillId="0" borderId="38" xfId="0" applyFont="1" applyBorder="1" applyAlignment="1" applyProtection="1">
      <alignment horizontal="center" vertical="top" wrapText="1"/>
      <protection locked="0"/>
    </xf>
    <xf numFmtId="0" fontId="10" fillId="0" borderId="41" xfId="0" applyFont="1" applyBorder="1" applyAlignment="1" applyProtection="1">
      <alignment horizontal="center" vertical="top" wrapText="1"/>
      <protection locked="0"/>
    </xf>
    <xf numFmtId="0" fontId="10" fillId="0" borderId="31" xfId="0" applyFont="1" applyBorder="1" applyAlignment="1" applyProtection="1">
      <alignment horizontal="left" vertical="top" wrapText="1"/>
      <protection locked="0"/>
    </xf>
    <xf numFmtId="0" fontId="10" fillId="0" borderId="32" xfId="0" applyFont="1" applyBorder="1" applyAlignment="1" applyProtection="1">
      <alignment horizontal="left" vertical="top" wrapText="1"/>
      <protection locked="0"/>
    </xf>
    <xf numFmtId="0" fontId="10" fillId="0" borderId="33" xfId="0" applyFont="1" applyBorder="1" applyAlignment="1" applyProtection="1">
      <alignment horizontal="left" vertical="top" wrapText="1"/>
      <protection locked="0"/>
    </xf>
    <xf numFmtId="0" fontId="28" fillId="0" borderId="31" xfId="0" applyFont="1" applyBorder="1" applyAlignment="1" applyProtection="1">
      <alignment horizontal="center" vertical="top" wrapText="1"/>
      <protection locked="0"/>
    </xf>
    <xf numFmtId="0" fontId="28" fillId="0" borderId="32" xfId="0" applyFont="1" applyBorder="1" applyAlignment="1" applyProtection="1">
      <alignment horizontal="center" vertical="top" wrapText="1"/>
      <protection locked="0"/>
    </xf>
    <xf numFmtId="0" fontId="28" fillId="0" borderId="33" xfId="0" applyFont="1" applyBorder="1" applyAlignment="1" applyProtection="1">
      <alignment horizontal="center" vertical="top" wrapText="1"/>
      <protection locked="0"/>
    </xf>
    <xf numFmtId="0" fontId="28" fillId="4" borderId="64" xfId="0" applyFont="1" applyFill="1" applyBorder="1" applyAlignment="1" applyProtection="1">
      <alignment horizontal="left" vertical="center" wrapText="1"/>
      <protection locked="0"/>
    </xf>
    <xf numFmtId="0" fontId="28" fillId="4" borderId="72" xfId="0" applyFont="1" applyFill="1" applyBorder="1" applyAlignment="1" applyProtection="1">
      <alignment horizontal="left" vertical="center" wrapText="1"/>
      <protection locked="0"/>
    </xf>
    <xf numFmtId="0" fontId="28" fillId="4" borderId="70" xfId="0" applyFont="1" applyFill="1" applyBorder="1" applyAlignment="1" applyProtection="1">
      <alignment horizontal="left" vertical="center" wrapText="1"/>
      <protection locked="0"/>
    </xf>
    <xf numFmtId="0" fontId="12" fillId="4" borderId="75" xfId="2" applyFont="1" applyFill="1" applyBorder="1" applyAlignment="1" applyProtection="1">
      <alignment horizontal="left" vertical="center" wrapText="1"/>
      <protection locked="0"/>
    </xf>
    <xf numFmtId="0" fontId="12" fillId="4" borderId="76" xfId="2" applyFont="1" applyFill="1" applyBorder="1" applyAlignment="1" applyProtection="1">
      <alignment horizontal="left" vertical="center" wrapText="1"/>
      <protection locked="0"/>
    </xf>
    <xf numFmtId="0" fontId="12" fillId="4" borderId="77" xfId="2" applyFont="1" applyFill="1" applyBorder="1" applyAlignment="1" applyProtection="1">
      <alignment horizontal="left" vertical="center" wrapText="1"/>
      <protection locked="0"/>
    </xf>
    <xf numFmtId="3" fontId="2" fillId="4" borderId="31" xfId="2" applyNumberFormat="1" applyFill="1" applyBorder="1" applyAlignment="1" applyProtection="1">
      <alignment horizontal="left" vertical="top" wrapText="1"/>
      <protection locked="0"/>
    </xf>
    <xf numFmtId="3" fontId="2" fillId="4" borderId="32" xfId="2" applyNumberFormat="1" applyFill="1" applyBorder="1" applyAlignment="1" applyProtection="1">
      <alignment horizontal="left" vertical="top" wrapText="1"/>
      <protection locked="0"/>
    </xf>
    <xf numFmtId="3" fontId="2" fillId="4" borderId="33" xfId="2" applyNumberFormat="1" applyFill="1" applyBorder="1" applyAlignment="1" applyProtection="1">
      <alignment horizontal="left" vertical="top" wrapText="1"/>
      <protection locked="0"/>
    </xf>
    <xf numFmtId="4" fontId="2" fillId="4" borderId="75" xfId="2" applyNumberFormat="1" applyFill="1" applyBorder="1" applyAlignment="1" applyProtection="1">
      <alignment horizontal="left" vertical="center" wrapText="1"/>
      <protection locked="0"/>
    </xf>
    <xf numFmtId="4" fontId="2" fillId="4" borderId="76" xfId="2" applyNumberFormat="1" applyFill="1" applyBorder="1" applyAlignment="1" applyProtection="1">
      <alignment horizontal="left" vertical="center" wrapText="1"/>
      <protection locked="0"/>
    </xf>
    <xf numFmtId="4" fontId="2" fillId="4" borderId="77" xfId="2" applyNumberFormat="1" applyFill="1" applyBorder="1" applyAlignment="1" applyProtection="1">
      <alignment horizontal="left" vertical="center" wrapText="1"/>
      <protection locked="0"/>
    </xf>
    <xf numFmtId="4" fontId="2" fillId="0" borderId="31" xfId="2" applyNumberFormat="1" applyFill="1" applyBorder="1" applyAlignment="1" applyProtection="1">
      <alignment horizontal="left" vertical="top" wrapText="1"/>
      <protection locked="0"/>
    </xf>
    <xf numFmtId="4" fontId="2" fillId="0" borderId="32" xfId="2" applyNumberFormat="1" applyFill="1" applyBorder="1" applyAlignment="1" applyProtection="1">
      <alignment horizontal="left" vertical="top"/>
      <protection locked="0"/>
    </xf>
    <xf numFmtId="4" fontId="2" fillId="0" borderId="33" xfId="2" applyNumberFormat="1" applyFill="1" applyBorder="1" applyAlignment="1" applyProtection="1">
      <alignment horizontal="left" vertical="top"/>
      <protection locked="0"/>
    </xf>
  </cellXfs>
  <cellStyles count="305">
    <cellStyle name="Calculation" xfId="3" builtinId="22"/>
    <cellStyle name="Comma" xfId="1" builtinId="3"/>
    <cellStyle name="Currency" xfId="4" builtinId="4"/>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Input" xfId="2" builtinId="2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M57"/>
  <sheetViews>
    <sheetView topLeftCell="A31" zoomScale="90" zoomScaleNormal="90" workbookViewId="0">
      <selection activeCell="B16" sqref="B16:M16"/>
    </sheetView>
  </sheetViews>
  <sheetFormatPr defaultColWidth="8.88671875" defaultRowHeight="14.4" x14ac:dyDescent="0.3"/>
  <cols>
    <col min="1" max="1" width="56.44140625" style="53" customWidth="1"/>
    <col min="2" max="2" width="12.33203125" style="53" customWidth="1"/>
    <col min="3" max="5" width="21.109375" style="53" customWidth="1"/>
    <col min="6" max="13" width="14.88671875" style="53" customWidth="1"/>
    <col min="14" max="16384" width="8.88671875" style="53"/>
  </cols>
  <sheetData>
    <row r="1" spans="1:13" ht="23.4" x14ac:dyDescent="0.45">
      <c r="A1" s="52" t="s">
        <v>0</v>
      </c>
      <c r="L1" s="54"/>
    </row>
    <row r="2" spans="1:13" ht="18" x14ac:dyDescent="0.35">
      <c r="A2" s="55"/>
      <c r="I2" s="56" t="s">
        <v>1</v>
      </c>
      <c r="J2" s="351">
        <v>41892</v>
      </c>
      <c r="L2" s="57" t="s">
        <v>2</v>
      </c>
      <c r="M2" s="58">
        <v>41737</v>
      </c>
    </row>
    <row r="3" spans="1:13" ht="15" thickBot="1" x14ac:dyDescent="0.35">
      <c r="A3" s="54"/>
    </row>
    <row r="4" spans="1:13" ht="15.75" customHeight="1" thickTop="1" x14ac:dyDescent="0.3">
      <c r="A4" s="2" t="s">
        <v>93</v>
      </c>
      <c r="B4" s="59"/>
      <c r="C4" s="60" t="s">
        <v>4</v>
      </c>
      <c r="D4" s="441" t="s">
        <v>95</v>
      </c>
      <c r="E4" s="441"/>
      <c r="F4" s="441"/>
      <c r="G4" s="441"/>
      <c r="H4" s="441"/>
      <c r="I4" s="441"/>
      <c r="J4" s="441"/>
      <c r="K4" s="441"/>
      <c r="L4" s="441"/>
      <c r="M4" s="442"/>
    </row>
    <row r="5" spans="1:13" ht="15.6" x14ac:dyDescent="0.3">
      <c r="A5" s="443" t="s">
        <v>6</v>
      </c>
      <c r="B5" s="444"/>
      <c r="C5" s="444"/>
      <c r="D5" s="3" t="s">
        <v>7</v>
      </c>
      <c r="E5" s="3"/>
      <c r="F5" s="61"/>
      <c r="G5" s="61"/>
      <c r="J5" s="62"/>
      <c r="K5" s="329" t="s">
        <v>8</v>
      </c>
      <c r="L5" s="63" t="s">
        <v>94</v>
      </c>
      <c r="M5" s="64"/>
    </row>
    <row r="6" spans="1:13" ht="15.6" x14ac:dyDescent="0.3">
      <c r="A6" s="443" t="s">
        <v>10</v>
      </c>
      <c r="B6" s="444"/>
      <c r="C6" s="444"/>
      <c r="D6" s="3" t="s">
        <v>11</v>
      </c>
      <c r="E6" s="3"/>
      <c r="F6" s="61"/>
      <c r="G6" s="61"/>
      <c r="I6" s="62"/>
      <c r="J6" s="62"/>
      <c r="K6" s="329" t="s">
        <v>8</v>
      </c>
      <c r="M6" s="65"/>
    </row>
    <row r="7" spans="1:13" ht="15.6" x14ac:dyDescent="0.3">
      <c r="A7" s="443" t="s">
        <v>12</v>
      </c>
      <c r="B7" s="444"/>
      <c r="C7" s="444"/>
      <c r="D7" s="4">
        <v>200</v>
      </c>
      <c r="E7" s="4"/>
      <c r="F7" s="66"/>
      <c r="G7" s="66"/>
      <c r="H7" s="66"/>
      <c r="I7" s="62"/>
      <c r="J7" s="62"/>
      <c r="K7" s="329" t="s">
        <v>13</v>
      </c>
      <c r="L7" s="67">
        <v>25</v>
      </c>
      <c r="M7" s="65" t="s">
        <v>14</v>
      </c>
    </row>
    <row r="8" spans="1:13" ht="15.6" x14ac:dyDescent="0.3">
      <c r="A8" s="443" t="s">
        <v>15</v>
      </c>
      <c r="B8" s="444"/>
      <c r="C8" s="444"/>
      <c r="D8" s="5">
        <v>41518</v>
      </c>
      <c r="E8" s="5"/>
      <c r="F8" s="61"/>
      <c r="G8" s="61"/>
      <c r="H8" s="66"/>
      <c r="I8" s="62"/>
      <c r="J8" s="62"/>
      <c r="K8" s="68" t="s">
        <v>16</v>
      </c>
      <c r="L8" s="352">
        <v>43374</v>
      </c>
      <c r="M8" s="69"/>
    </row>
    <row r="9" spans="1:13" ht="16.2" thickBot="1" x14ac:dyDescent="0.35">
      <c r="A9" s="70"/>
      <c r="B9" s="71"/>
      <c r="C9" s="71" t="s">
        <v>17</v>
      </c>
      <c r="D9" s="72" t="s">
        <v>18</v>
      </c>
      <c r="E9" s="73">
        <v>41456</v>
      </c>
      <c r="F9" s="72" t="s">
        <v>19</v>
      </c>
      <c r="G9" s="73">
        <v>41820</v>
      </c>
      <c r="H9" s="74"/>
      <c r="I9" s="75"/>
      <c r="J9" s="75"/>
      <c r="K9" s="75"/>
      <c r="L9" s="71"/>
      <c r="M9" s="76"/>
    </row>
    <row r="10" spans="1:13" ht="10.5" customHeight="1" thickTop="1" x14ac:dyDescent="0.3">
      <c r="A10" s="329"/>
      <c r="B10" s="329"/>
      <c r="C10" s="329"/>
      <c r="D10" s="77"/>
      <c r="E10" s="77"/>
      <c r="G10" s="77"/>
      <c r="I10" s="62"/>
      <c r="J10" s="62"/>
      <c r="K10" s="62"/>
      <c r="L10" s="329"/>
      <c r="M10" s="66"/>
    </row>
    <row r="11" spans="1:13" ht="15.6" x14ac:dyDescent="0.3">
      <c r="A11" s="78" t="s">
        <v>20</v>
      </c>
      <c r="B11" s="79"/>
      <c r="C11" s="329"/>
      <c r="D11" s="66"/>
      <c r="E11" s="66"/>
      <c r="F11" s="66"/>
      <c r="G11" s="66"/>
      <c r="H11" s="66"/>
      <c r="I11" s="66"/>
      <c r="J11" s="66"/>
      <c r="K11" s="66"/>
      <c r="L11" s="66"/>
      <c r="M11" s="66"/>
    </row>
    <row r="12" spans="1:13" ht="15" customHeight="1" thickBot="1" x14ac:dyDescent="0.35">
      <c r="A12" s="71"/>
      <c r="B12" s="71"/>
    </row>
    <row r="13" spans="1:13" ht="41.25" customHeight="1" thickTop="1" thickBot="1" x14ac:dyDescent="0.35">
      <c r="A13" s="445" t="s">
        <v>21</v>
      </c>
      <c r="B13" s="447" t="s">
        <v>22</v>
      </c>
      <c r="C13" s="449" t="s">
        <v>23</v>
      </c>
      <c r="D13" s="450" t="s">
        <v>24</v>
      </c>
      <c r="E13" s="451" t="s">
        <v>25</v>
      </c>
      <c r="F13" s="80" t="s">
        <v>26</v>
      </c>
      <c r="G13" s="81" t="s">
        <v>27</v>
      </c>
      <c r="H13" s="82" t="s">
        <v>28</v>
      </c>
      <c r="I13" s="82" t="s">
        <v>29</v>
      </c>
      <c r="J13" s="82" t="s">
        <v>30</v>
      </c>
      <c r="K13" s="82" t="s">
        <v>31</v>
      </c>
      <c r="L13" s="83" t="s">
        <v>32</v>
      </c>
      <c r="M13" s="84" t="s">
        <v>33</v>
      </c>
    </row>
    <row r="14" spans="1:13" ht="33.75" customHeight="1" thickTop="1" thickBot="1" x14ac:dyDescent="0.35">
      <c r="A14" s="446"/>
      <c r="B14" s="448"/>
      <c r="C14" s="449"/>
      <c r="D14" s="450"/>
      <c r="E14" s="451"/>
      <c r="F14" s="85" t="s">
        <v>34</v>
      </c>
      <c r="G14" s="86" t="s">
        <v>35</v>
      </c>
      <c r="H14" s="87" t="s">
        <v>35</v>
      </c>
      <c r="I14" s="87" t="s">
        <v>35</v>
      </c>
      <c r="J14" s="87" t="s">
        <v>35</v>
      </c>
      <c r="K14" s="87" t="s">
        <v>35</v>
      </c>
      <c r="L14" s="88" t="s">
        <v>35</v>
      </c>
      <c r="M14" s="89" t="s">
        <v>35</v>
      </c>
    </row>
    <row r="15" spans="1:13" ht="30" customHeight="1" thickTop="1" x14ac:dyDescent="0.3">
      <c r="A15" s="90" t="s">
        <v>36</v>
      </c>
      <c r="B15" s="328" t="s">
        <v>79</v>
      </c>
      <c r="C15" s="91">
        <v>135000000</v>
      </c>
      <c r="D15" s="91">
        <v>135000000</v>
      </c>
      <c r="E15" s="37">
        <v>5400000</v>
      </c>
      <c r="F15" s="92">
        <v>0</v>
      </c>
      <c r="G15" s="318">
        <v>0</v>
      </c>
      <c r="H15" s="93"/>
      <c r="I15" s="93"/>
      <c r="J15" s="93"/>
      <c r="K15" s="93"/>
      <c r="L15" s="94"/>
      <c r="M15" s="95">
        <f>SUM(F15:L15)</f>
        <v>0</v>
      </c>
    </row>
    <row r="16" spans="1:13" ht="53.25" customHeight="1" thickBot="1" x14ac:dyDescent="0.35">
      <c r="A16" s="96" t="s">
        <v>38</v>
      </c>
      <c r="B16" s="452" t="s">
        <v>148</v>
      </c>
      <c r="C16" s="453"/>
      <c r="D16" s="453"/>
      <c r="E16" s="453"/>
      <c r="F16" s="453"/>
      <c r="G16" s="453"/>
      <c r="H16" s="453"/>
      <c r="I16" s="453"/>
      <c r="J16" s="453"/>
      <c r="K16" s="453"/>
      <c r="L16" s="453"/>
      <c r="M16" s="454"/>
    </row>
    <row r="17" spans="1:13" ht="19.5" customHeight="1" thickBot="1" x14ac:dyDescent="0.35">
      <c r="A17" s="97" t="s">
        <v>39</v>
      </c>
      <c r="B17" s="98"/>
      <c r="C17" s="99">
        <f>+$D$7+C18</f>
        <v>800</v>
      </c>
      <c r="D17" s="99">
        <f>IF(D18="","",+$D$7+D18)</f>
        <v>800</v>
      </c>
      <c r="E17" s="99">
        <f t="shared" ref="E17:F17" si="0">IF(E18="","",+$D$7+E18)</f>
        <v>800</v>
      </c>
      <c r="F17" s="99">
        <f t="shared" si="0"/>
        <v>200</v>
      </c>
      <c r="G17" s="100">
        <f>IF(F17="","",F17+G18)</f>
        <v>200</v>
      </c>
      <c r="H17" s="101">
        <f>+G17+H18</f>
        <v>200</v>
      </c>
      <c r="I17" s="101">
        <f t="shared" ref="I17:L17" si="1">IF(H17="","",H17+I18)</f>
        <v>200</v>
      </c>
      <c r="J17" s="101">
        <f t="shared" si="1"/>
        <v>200</v>
      </c>
      <c r="K17" s="101">
        <f t="shared" si="1"/>
        <v>200</v>
      </c>
      <c r="L17" s="102">
        <f t="shared" si="1"/>
        <v>200</v>
      </c>
      <c r="M17" s="99">
        <f>L17</f>
        <v>200</v>
      </c>
    </row>
    <row r="18" spans="1:13" ht="15" customHeight="1" thickTop="1" thickBot="1" x14ac:dyDescent="0.35">
      <c r="A18" s="103" t="s">
        <v>40</v>
      </c>
      <c r="B18" s="455" t="s">
        <v>41</v>
      </c>
      <c r="C18" s="104">
        <v>600</v>
      </c>
      <c r="D18" s="104">
        <f>IF(SUM(D19:D24)=0,"",SUM(D19:D24))</f>
        <v>600</v>
      </c>
      <c r="E18" s="104">
        <f t="shared" ref="E18" si="2">IF(SUM(E19:E24)=0,"",SUM(E19:E24))</f>
        <v>600</v>
      </c>
      <c r="F18" s="104">
        <f>IF(SUM(F19:F24)=0,0,SUM(F19:F24))</f>
        <v>0</v>
      </c>
      <c r="G18" s="105">
        <f>SUM(G19:G24)</f>
        <v>0</v>
      </c>
      <c r="H18" s="106">
        <f t="shared" ref="H18:M18" si="3">SUM(H19:H24)</f>
        <v>0</v>
      </c>
      <c r="I18" s="106">
        <f t="shared" si="3"/>
        <v>0</v>
      </c>
      <c r="J18" s="106">
        <f t="shared" si="3"/>
        <v>0</v>
      </c>
      <c r="K18" s="106">
        <f t="shared" si="3"/>
        <v>0</v>
      </c>
      <c r="L18" s="106">
        <f t="shared" si="3"/>
        <v>0</v>
      </c>
      <c r="M18" s="327">
        <f t="shared" si="3"/>
        <v>0</v>
      </c>
    </row>
    <row r="19" spans="1:13" ht="15" customHeight="1" x14ac:dyDescent="0.3">
      <c r="A19" s="108" t="s">
        <v>42</v>
      </c>
      <c r="B19" s="455"/>
      <c r="C19" s="109"/>
      <c r="D19" s="47">
        <v>300</v>
      </c>
      <c r="E19" s="8">
        <v>300</v>
      </c>
      <c r="F19" s="110">
        <v>0</v>
      </c>
      <c r="G19" s="319">
        <v>0</v>
      </c>
      <c r="H19" s="111"/>
      <c r="I19" s="111"/>
      <c r="J19" s="111"/>
      <c r="K19" s="111"/>
      <c r="L19" s="112"/>
      <c r="M19" s="113" t="str">
        <f>IF(SUM(F19:L19)=0,"",SUM(F19:L19))</f>
        <v/>
      </c>
    </row>
    <row r="20" spans="1:13" ht="15" customHeight="1" x14ac:dyDescent="0.3">
      <c r="A20" s="114" t="s">
        <v>43</v>
      </c>
      <c r="B20" s="455"/>
      <c r="C20" s="115"/>
      <c r="D20" s="48"/>
      <c r="E20" s="10"/>
      <c r="F20" s="116"/>
      <c r="G20" s="320"/>
      <c r="H20" s="117"/>
      <c r="I20" s="117"/>
      <c r="J20" s="117"/>
      <c r="K20" s="117"/>
      <c r="L20" s="118"/>
      <c r="M20" s="113" t="str">
        <f t="shared" ref="M20:M24" si="4">IF(SUM(F20:L20)=0,"",SUM(F20:L20))</f>
        <v/>
      </c>
    </row>
    <row r="21" spans="1:13" ht="15" customHeight="1" x14ac:dyDescent="0.3">
      <c r="A21" s="119" t="s">
        <v>44</v>
      </c>
      <c r="B21" s="455"/>
      <c r="C21" s="115"/>
      <c r="D21" s="48">
        <v>300</v>
      </c>
      <c r="E21" s="10">
        <v>300</v>
      </c>
      <c r="F21" s="116"/>
      <c r="G21" s="320">
        <v>0</v>
      </c>
      <c r="H21" s="117"/>
      <c r="I21" s="117"/>
      <c r="J21" s="117"/>
      <c r="K21" s="117"/>
      <c r="L21" s="118"/>
      <c r="M21" s="113" t="str">
        <f t="shared" si="4"/>
        <v/>
      </c>
    </row>
    <row r="22" spans="1:13" ht="15" customHeight="1" x14ac:dyDescent="0.3">
      <c r="A22" s="119" t="s">
        <v>45</v>
      </c>
      <c r="B22" s="455"/>
      <c r="C22" s="115"/>
      <c r="D22" s="48"/>
      <c r="E22" s="10"/>
      <c r="F22" s="116"/>
      <c r="G22" s="320"/>
      <c r="H22" s="117"/>
      <c r="I22" s="117"/>
      <c r="J22" s="117"/>
      <c r="K22" s="117"/>
      <c r="L22" s="118"/>
      <c r="M22" s="113" t="str">
        <f t="shared" si="4"/>
        <v/>
      </c>
    </row>
    <row r="23" spans="1:13" ht="15" customHeight="1" x14ac:dyDescent="0.3">
      <c r="A23" s="119" t="s">
        <v>46</v>
      </c>
      <c r="B23" s="455"/>
      <c r="C23" s="115"/>
      <c r="D23" s="48"/>
      <c r="E23" s="10"/>
      <c r="F23" s="116"/>
      <c r="G23" s="320"/>
      <c r="H23" s="117"/>
      <c r="I23" s="117"/>
      <c r="J23" s="117"/>
      <c r="K23" s="117"/>
      <c r="L23" s="118"/>
      <c r="M23" s="113" t="str">
        <f t="shared" si="4"/>
        <v/>
      </c>
    </row>
    <row r="24" spans="1:13" ht="15" customHeight="1" thickBot="1" x14ac:dyDescent="0.35">
      <c r="A24" s="120" t="s">
        <v>47</v>
      </c>
      <c r="B24" s="455"/>
      <c r="C24" s="121"/>
      <c r="D24" s="49"/>
      <c r="E24" s="12"/>
      <c r="F24" s="122"/>
      <c r="G24" s="321"/>
      <c r="H24" s="123"/>
      <c r="I24" s="123"/>
      <c r="J24" s="123"/>
      <c r="K24" s="123"/>
      <c r="L24" s="124"/>
      <c r="M24" s="125" t="str">
        <f t="shared" si="4"/>
        <v/>
      </c>
    </row>
    <row r="25" spans="1:13" ht="15" customHeight="1" x14ac:dyDescent="0.3">
      <c r="A25" s="120" t="s">
        <v>48</v>
      </c>
      <c r="B25" s="126" t="s">
        <v>49</v>
      </c>
      <c r="C25" s="127"/>
      <c r="D25" s="50"/>
      <c r="E25" s="14"/>
      <c r="F25" s="128"/>
      <c r="G25" s="15"/>
      <c r="H25" s="129"/>
      <c r="I25" s="129"/>
      <c r="J25" s="129"/>
      <c r="K25" s="129"/>
      <c r="L25" s="130"/>
      <c r="M25" s="131"/>
    </row>
    <row r="26" spans="1:13" ht="45" customHeight="1" thickBot="1" x14ac:dyDescent="0.35">
      <c r="A26" s="132" t="s">
        <v>50</v>
      </c>
      <c r="B26" s="332"/>
      <c r="C26" s="38"/>
      <c r="D26" s="38"/>
      <c r="E26" s="38"/>
      <c r="F26" s="38"/>
      <c r="G26" s="38"/>
      <c r="H26" s="38"/>
      <c r="I26" s="38"/>
      <c r="J26" s="38"/>
      <c r="K26" s="38"/>
      <c r="L26" s="38"/>
      <c r="M26" s="39"/>
    </row>
    <row r="27" spans="1:13" ht="15" customHeight="1" x14ac:dyDescent="0.3">
      <c r="A27" s="136" t="s">
        <v>52</v>
      </c>
      <c r="B27" s="456" t="s">
        <v>53</v>
      </c>
      <c r="C27" s="137">
        <v>4300</v>
      </c>
      <c r="D27" s="137">
        <f>IF(SUM(D28:D32)=0,"",SUM(D28:D32))</f>
        <v>4300</v>
      </c>
      <c r="E27" s="137">
        <f t="shared" ref="E27" si="5">IF($D27="n.a.","n.a.",IF(SUM(E28:E32)=0,"",SUM(E28:E32)))</f>
        <v>4300</v>
      </c>
      <c r="F27" s="138" t="str">
        <f>IF($D27="n.a.","n.a.",IF(SUM(F28:F32)=0,"",SUM(F28:F32)))</f>
        <v/>
      </c>
      <c r="G27" s="139">
        <f>IF($D27="n.a.","n.a.",IF(SUM(G28:G32)=0,0,SUM(G28:G32)))</f>
        <v>0</v>
      </c>
      <c r="H27" s="140" t="str">
        <f t="shared" ref="H27:M27" si="6">IF($D27="n.a.","n.a.",IF(SUM(H28:H32)=0,"",SUM(H28:H32)))</f>
        <v/>
      </c>
      <c r="I27" s="140" t="str">
        <f t="shared" si="6"/>
        <v/>
      </c>
      <c r="J27" s="140" t="str">
        <f t="shared" si="6"/>
        <v/>
      </c>
      <c r="K27" s="140" t="str">
        <f t="shared" si="6"/>
        <v/>
      </c>
      <c r="L27" s="141" t="str">
        <f t="shared" si="6"/>
        <v/>
      </c>
      <c r="M27" s="137" t="str">
        <f t="shared" si="6"/>
        <v/>
      </c>
    </row>
    <row r="28" spans="1:13" ht="15" customHeight="1" x14ac:dyDescent="0.3">
      <c r="A28" s="142" t="s">
        <v>55</v>
      </c>
      <c r="B28" s="455"/>
      <c r="C28" s="143"/>
      <c r="D28" s="34"/>
      <c r="E28" s="34"/>
      <c r="F28" s="144"/>
      <c r="G28" s="18"/>
      <c r="H28" s="145"/>
      <c r="I28" s="145"/>
      <c r="J28" s="145"/>
      <c r="K28" s="145"/>
      <c r="L28" s="146"/>
      <c r="M28" s="147" t="str">
        <f>IF(D28="","",SUM(F28:L28))</f>
        <v/>
      </c>
    </row>
    <row r="29" spans="1:13" ht="15" customHeight="1" x14ac:dyDescent="0.3">
      <c r="A29" s="142" t="s">
        <v>56</v>
      </c>
      <c r="B29" s="455"/>
      <c r="C29" s="143"/>
      <c r="D29" s="34"/>
      <c r="E29" s="34"/>
      <c r="F29" s="144"/>
      <c r="G29" s="18"/>
      <c r="H29" s="145"/>
      <c r="I29" s="145"/>
      <c r="J29" s="145"/>
      <c r="K29" s="145"/>
      <c r="L29" s="146"/>
      <c r="M29" s="147" t="str">
        <f t="shared" ref="M29:M32" si="7">IF(D29="","",SUM(F29:L29))</f>
        <v/>
      </c>
    </row>
    <row r="30" spans="1:13" ht="15" customHeight="1" x14ac:dyDescent="0.3">
      <c r="A30" s="142" t="s">
        <v>57</v>
      </c>
      <c r="B30" s="455"/>
      <c r="C30" s="143"/>
      <c r="D30" s="34"/>
      <c r="E30" s="34"/>
      <c r="F30" s="144"/>
      <c r="G30" s="18"/>
      <c r="H30" s="145"/>
      <c r="I30" s="145"/>
      <c r="J30" s="145"/>
      <c r="K30" s="145"/>
      <c r="L30" s="146"/>
      <c r="M30" s="147" t="str">
        <f t="shared" si="7"/>
        <v/>
      </c>
    </row>
    <row r="31" spans="1:13" ht="15" customHeight="1" x14ac:dyDescent="0.3">
      <c r="A31" s="142" t="s">
        <v>58</v>
      </c>
      <c r="B31" s="455"/>
      <c r="C31" s="143"/>
      <c r="D31" s="34"/>
      <c r="E31" s="34"/>
      <c r="F31" s="144"/>
      <c r="G31" s="18"/>
      <c r="H31" s="145"/>
      <c r="I31" s="145"/>
      <c r="J31" s="145"/>
      <c r="K31" s="145"/>
      <c r="L31" s="146"/>
      <c r="M31" s="147" t="str">
        <f t="shared" si="7"/>
        <v/>
      </c>
    </row>
    <row r="32" spans="1:13" ht="15" customHeight="1" x14ac:dyDescent="0.3">
      <c r="A32" s="148" t="s">
        <v>59</v>
      </c>
      <c r="B32" s="457"/>
      <c r="C32" s="143"/>
      <c r="D32" s="34">
        <v>4300</v>
      </c>
      <c r="E32" s="34">
        <v>4300</v>
      </c>
      <c r="F32" s="144"/>
      <c r="G32" s="18">
        <v>0</v>
      </c>
      <c r="H32" s="145"/>
      <c r="I32" s="145"/>
      <c r="J32" s="145"/>
      <c r="K32" s="145"/>
      <c r="L32" s="146"/>
      <c r="M32" s="147">
        <f t="shared" si="7"/>
        <v>0</v>
      </c>
    </row>
    <row r="33" spans="1:13" ht="23.25" customHeight="1" thickBot="1" x14ac:dyDescent="0.35">
      <c r="A33" s="159" t="s">
        <v>60</v>
      </c>
      <c r="B33" s="452" t="s">
        <v>115</v>
      </c>
      <c r="C33" s="453"/>
      <c r="D33" s="453"/>
      <c r="E33" s="453"/>
      <c r="F33" s="453"/>
      <c r="G33" s="453"/>
      <c r="H33" s="453"/>
      <c r="I33" s="453"/>
      <c r="J33" s="453"/>
      <c r="K33" s="453"/>
      <c r="L33" s="453"/>
      <c r="M33" s="454"/>
    </row>
    <row r="34" spans="1:13" ht="28.8" x14ac:dyDescent="0.3">
      <c r="A34" s="136" t="s">
        <v>61</v>
      </c>
      <c r="B34" s="458" t="s">
        <v>82</v>
      </c>
      <c r="C34" s="149" t="s">
        <v>54</v>
      </c>
      <c r="D34" s="51" t="s">
        <v>54</v>
      </c>
      <c r="E34" s="150" t="str">
        <f>IF($D34="n.a.","n.a.",E35+E36)</f>
        <v>n.a.</v>
      </c>
      <c r="F34" s="151" t="str">
        <f t="shared" ref="F34:M34" si="8">IF($C34="n.a.","n.a.",F35+F36)</f>
        <v>n.a.</v>
      </c>
      <c r="G34" s="152" t="str">
        <f t="shared" si="8"/>
        <v>n.a.</v>
      </c>
      <c r="H34" s="153" t="str">
        <f t="shared" si="8"/>
        <v>n.a.</v>
      </c>
      <c r="I34" s="153" t="str">
        <f t="shared" si="8"/>
        <v>n.a.</v>
      </c>
      <c r="J34" s="153" t="str">
        <f t="shared" si="8"/>
        <v>n.a.</v>
      </c>
      <c r="K34" s="153" t="str">
        <f t="shared" si="8"/>
        <v>n.a.</v>
      </c>
      <c r="L34" s="153" t="str">
        <f t="shared" si="8"/>
        <v>n.a.</v>
      </c>
      <c r="M34" s="154" t="str">
        <f t="shared" si="8"/>
        <v>n.a.</v>
      </c>
    </row>
    <row r="35" spans="1:13" ht="15" customHeight="1" x14ac:dyDescent="0.3">
      <c r="A35" s="119" t="s">
        <v>62</v>
      </c>
      <c r="B35" s="459"/>
      <c r="C35" s="155"/>
      <c r="D35" s="40"/>
      <c r="E35" s="40"/>
      <c r="F35" s="156"/>
      <c r="G35" s="41"/>
      <c r="H35" s="157"/>
      <c r="I35" s="157"/>
      <c r="J35" s="157"/>
      <c r="K35" s="157"/>
      <c r="L35" s="157"/>
      <c r="M35" s="158" t="str">
        <f>IF($C$34="n.a.","",SUM(F35:L35))</f>
        <v/>
      </c>
    </row>
    <row r="36" spans="1:13" ht="15" customHeight="1" x14ac:dyDescent="0.3">
      <c r="A36" s="119" t="s">
        <v>63</v>
      </c>
      <c r="B36" s="460"/>
      <c r="C36" s="155"/>
      <c r="D36" s="40"/>
      <c r="E36" s="40"/>
      <c r="F36" s="156"/>
      <c r="G36" s="41"/>
      <c r="H36" s="157"/>
      <c r="I36" s="157"/>
      <c r="J36" s="157"/>
      <c r="K36" s="157"/>
      <c r="L36" s="157"/>
      <c r="M36" s="158" t="str">
        <f>IF($C$34="n.a.","",SUM(F36:L36))</f>
        <v/>
      </c>
    </row>
    <row r="37" spans="1:13" s="160" customFormat="1" ht="30" customHeight="1" thickBot="1" x14ac:dyDescent="0.35">
      <c r="A37" s="159" t="s">
        <v>64</v>
      </c>
      <c r="B37" s="438"/>
      <c r="C37" s="439"/>
      <c r="D37" s="439"/>
      <c r="E37" s="439"/>
      <c r="F37" s="439"/>
      <c r="G37" s="439"/>
      <c r="H37" s="439"/>
      <c r="I37" s="439"/>
      <c r="J37" s="439"/>
      <c r="K37" s="439"/>
      <c r="L37" s="439"/>
      <c r="M37" s="440"/>
    </row>
    <row r="38" spans="1:13" s="160" customFormat="1" ht="35.25" customHeight="1" x14ac:dyDescent="0.3">
      <c r="A38" s="136" t="s">
        <v>65</v>
      </c>
      <c r="B38" s="330" t="s">
        <v>66</v>
      </c>
      <c r="C38" s="161" t="s">
        <v>54</v>
      </c>
      <c r="D38" s="42" t="s">
        <v>54</v>
      </c>
      <c r="E38" s="42" t="s">
        <v>54</v>
      </c>
      <c r="F38" s="162" t="str">
        <f t="shared" ref="F38" si="9">IF($D38="n.a.","n.a.","")</f>
        <v>n.a.</v>
      </c>
      <c r="G38" s="43" t="str">
        <f>IF($D38="n.a.","n.a.","")</f>
        <v>n.a.</v>
      </c>
      <c r="H38" s="163" t="str">
        <f t="shared" ref="H38:L38" si="10">IF($D38="n.a.","n.a.","")</f>
        <v>n.a.</v>
      </c>
      <c r="I38" s="163" t="str">
        <f t="shared" si="10"/>
        <v>n.a.</v>
      </c>
      <c r="J38" s="163" t="str">
        <f t="shared" si="10"/>
        <v>n.a.</v>
      </c>
      <c r="K38" s="163" t="str">
        <f t="shared" si="10"/>
        <v>n.a.</v>
      </c>
      <c r="L38" s="163" t="str">
        <f t="shared" si="10"/>
        <v>n.a.</v>
      </c>
      <c r="M38" s="164" t="str">
        <f>IF(D38="n.a.","n.a.",SUM(F38:L38))</f>
        <v>n.a.</v>
      </c>
    </row>
    <row r="39" spans="1:13" s="160" customFormat="1" ht="15" customHeight="1" thickBot="1" x14ac:dyDescent="0.35">
      <c r="A39" s="108" t="s">
        <v>67</v>
      </c>
      <c r="B39" s="133"/>
      <c r="C39" s="165"/>
      <c r="D39" s="165"/>
      <c r="E39" s="165"/>
      <c r="F39" s="134"/>
      <c r="G39" s="134"/>
      <c r="H39" s="134"/>
      <c r="I39" s="134"/>
      <c r="J39" s="134"/>
      <c r="K39" s="134"/>
      <c r="L39" s="134"/>
      <c r="M39" s="135"/>
    </row>
    <row r="40" spans="1:13" ht="38.25" customHeight="1" x14ac:dyDescent="0.3">
      <c r="A40" s="461" t="s">
        <v>68</v>
      </c>
      <c r="B40" s="462"/>
      <c r="C40" s="462"/>
      <c r="D40" s="462"/>
      <c r="E40" s="462"/>
      <c r="F40" s="462"/>
      <c r="G40" s="462"/>
      <c r="H40" s="462"/>
      <c r="I40" s="462"/>
      <c r="J40" s="462"/>
      <c r="K40" s="462"/>
      <c r="L40" s="462"/>
      <c r="M40" s="463"/>
    </row>
    <row r="41" spans="1:13" ht="29.25" customHeight="1" x14ac:dyDescent="0.3">
      <c r="A41" s="35" t="s">
        <v>96</v>
      </c>
      <c r="B41" s="44" t="s">
        <v>82</v>
      </c>
      <c r="C41" s="166"/>
      <c r="D41" s="45" t="s">
        <v>97</v>
      </c>
      <c r="E41" s="45" t="s">
        <v>97</v>
      </c>
      <c r="F41" s="167"/>
      <c r="G41" s="318">
        <v>0</v>
      </c>
      <c r="H41" s="168"/>
      <c r="I41" s="168"/>
      <c r="J41" s="168"/>
      <c r="K41" s="168"/>
      <c r="L41" s="168"/>
      <c r="M41" s="169">
        <f>SUM(F41:L41)</f>
        <v>0</v>
      </c>
    </row>
    <row r="42" spans="1:13" ht="23.25" customHeight="1" thickBot="1" x14ac:dyDescent="0.35">
      <c r="A42" s="30" t="s">
        <v>71</v>
      </c>
      <c r="B42" s="452" t="s">
        <v>122</v>
      </c>
      <c r="C42" s="464"/>
      <c r="D42" s="464"/>
      <c r="E42" s="465"/>
      <c r="F42" s="466"/>
      <c r="G42" s="467"/>
      <c r="H42" s="468"/>
      <c r="I42" s="468"/>
      <c r="J42" s="468"/>
      <c r="K42" s="468"/>
      <c r="L42" s="468"/>
      <c r="M42" s="469"/>
    </row>
    <row r="43" spans="1:13" ht="1.5" customHeight="1" thickTop="1" x14ac:dyDescent="0.3">
      <c r="A43" s="170"/>
      <c r="B43" s="171"/>
      <c r="C43" s="172"/>
      <c r="D43" s="173"/>
      <c r="E43" s="174"/>
      <c r="F43" s="175"/>
      <c r="G43" s="176"/>
      <c r="H43" s="177"/>
      <c r="I43" s="177"/>
      <c r="J43" s="177"/>
      <c r="K43" s="177"/>
      <c r="L43" s="177"/>
      <c r="M43" s="177"/>
    </row>
    <row r="44" spans="1:13" ht="15" hidden="1" customHeight="1" x14ac:dyDescent="0.3">
      <c r="B44" s="177"/>
      <c r="C44" s="177"/>
      <c r="D44" s="177"/>
      <c r="E44" s="177"/>
      <c r="F44" s="177"/>
      <c r="G44" s="177"/>
      <c r="H44" s="177"/>
      <c r="I44" s="177"/>
      <c r="J44" s="177"/>
      <c r="K44" s="177"/>
      <c r="L44" s="177"/>
      <c r="M44" s="177"/>
    </row>
    <row r="45" spans="1:13" ht="3" hidden="1" customHeight="1" x14ac:dyDescent="0.3">
      <c r="A45" s="178"/>
      <c r="B45" s="178"/>
      <c r="C45" s="179"/>
      <c r="D45" s="177"/>
      <c r="E45" s="177"/>
      <c r="F45" s="177"/>
      <c r="G45" s="177"/>
      <c r="H45" s="177"/>
      <c r="I45" s="177"/>
      <c r="J45" s="177"/>
      <c r="K45" s="177"/>
      <c r="L45" s="177"/>
      <c r="M45" s="177"/>
    </row>
    <row r="46" spans="1:13" hidden="1" x14ac:dyDescent="0.3">
      <c r="B46" s="177"/>
      <c r="C46" s="177"/>
      <c r="D46" s="177"/>
      <c r="E46" s="177"/>
      <c r="F46" s="177"/>
      <c r="G46" s="177"/>
      <c r="H46" s="177"/>
      <c r="I46" s="177"/>
      <c r="J46" s="177"/>
      <c r="K46" s="177"/>
      <c r="L46" s="177"/>
      <c r="M46" s="177"/>
    </row>
    <row r="47" spans="1:13" hidden="1" x14ac:dyDescent="0.3">
      <c r="A47" s="180"/>
      <c r="B47" s="180"/>
      <c r="C47" s="180"/>
      <c r="D47" s="180"/>
      <c r="E47" s="180"/>
      <c r="F47" s="181"/>
      <c r="G47" s="181"/>
      <c r="H47" s="181"/>
      <c r="I47" s="181"/>
      <c r="J47" s="181"/>
      <c r="K47" s="181"/>
      <c r="L47" s="181"/>
      <c r="M47" s="181"/>
    </row>
    <row r="48" spans="1:13" hidden="1" x14ac:dyDescent="0.3">
      <c r="A48" s="182"/>
      <c r="B48" s="182"/>
      <c r="C48" s="182"/>
      <c r="D48" s="182"/>
      <c r="E48" s="182"/>
      <c r="F48" s="182"/>
      <c r="G48" s="182"/>
      <c r="H48" s="182"/>
      <c r="I48" s="182"/>
      <c r="J48" s="182"/>
      <c r="K48" s="182"/>
      <c r="L48" s="182"/>
      <c r="M48" s="182"/>
    </row>
    <row r="49" spans="1:13" hidden="1" x14ac:dyDescent="0.3"/>
    <row r="50" spans="1:13" hidden="1" x14ac:dyDescent="0.3"/>
    <row r="51" spans="1:13" hidden="1" x14ac:dyDescent="0.3"/>
    <row r="52" spans="1:13" ht="15" customHeight="1" x14ac:dyDescent="0.3">
      <c r="A52" s="36" t="s">
        <v>88</v>
      </c>
      <c r="B52" s="1"/>
      <c r="C52" s="1"/>
      <c r="D52" s="1"/>
      <c r="E52" s="1"/>
      <c r="F52" s="1"/>
      <c r="G52" s="1"/>
      <c r="H52" s="1"/>
      <c r="I52" s="1"/>
      <c r="J52" s="1"/>
      <c r="K52" s="1"/>
      <c r="L52" s="1"/>
      <c r="M52" s="1"/>
    </row>
    <row r="53" spans="1:13" s="183" customFormat="1" ht="35.25" customHeight="1" x14ac:dyDescent="0.3">
      <c r="A53" s="470" t="s">
        <v>126</v>
      </c>
      <c r="B53" s="470"/>
      <c r="C53" s="470"/>
      <c r="D53" s="470"/>
      <c r="E53" s="470"/>
      <c r="F53" s="470"/>
      <c r="G53" s="470"/>
      <c r="H53" s="470"/>
      <c r="I53" s="470"/>
      <c r="J53" s="470"/>
      <c r="K53" s="470"/>
      <c r="L53" s="470"/>
      <c r="M53" s="470"/>
    </row>
    <row r="54" spans="1:13" ht="15.6" x14ac:dyDescent="0.3">
      <c r="A54" s="46"/>
      <c r="B54" s="46"/>
      <c r="C54" s="46"/>
      <c r="D54" s="46"/>
      <c r="E54" s="46"/>
      <c r="F54" s="46"/>
      <c r="G54" s="46"/>
      <c r="H54" s="46"/>
      <c r="I54" s="46"/>
      <c r="J54" s="46"/>
      <c r="K54" s="46"/>
      <c r="L54" s="46"/>
      <c r="M54" s="46"/>
    </row>
    <row r="55" spans="1:13" ht="15.75" customHeight="1" x14ac:dyDescent="0.3">
      <c r="A55" s="470" t="s">
        <v>89</v>
      </c>
      <c r="B55" s="470"/>
      <c r="C55" s="470"/>
      <c r="D55" s="470"/>
      <c r="E55" s="470"/>
      <c r="F55" s="470"/>
      <c r="G55" s="470"/>
      <c r="H55" s="470"/>
      <c r="I55" s="470"/>
      <c r="J55" s="470"/>
      <c r="K55" s="470"/>
      <c r="L55" s="470"/>
      <c r="M55" s="470"/>
    </row>
    <row r="56" spans="1:13" ht="15.6" x14ac:dyDescent="0.3">
      <c r="A56" s="46"/>
      <c r="B56" s="46"/>
      <c r="C56" s="46"/>
      <c r="D56" s="46"/>
      <c r="E56" s="46"/>
      <c r="F56" s="46"/>
      <c r="G56" s="46"/>
      <c r="H56" s="46"/>
      <c r="I56" s="46"/>
      <c r="J56" s="46"/>
      <c r="K56" s="46"/>
      <c r="L56" s="46"/>
      <c r="M56" s="46"/>
    </row>
    <row r="57" spans="1:13" ht="30" customHeight="1" x14ac:dyDescent="0.3">
      <c r="A57" s="471" t="s">
        <v>127</v>
      </c>
      <c r="B57" s="471"/>
      <c r="C57" s="471"/>
      <c r="D57" s="471"/>
      <c r="E57" s="471"/>
      <c r="F57" s="471"/>
      <c r="G57" s="471"/>
      <c r="H57" s="471"/>
      <c r="I57" s="471"/>
      <c r="J57" s="471"/>
      <c r="K57" s="471"/>
      <c r="L57" s="471"/>
      <c r="M57" s="471"/>
    </row>
  </sheetData>
  <sheetProtection formatRows="0" insertRows="0" selectLockedCells="1"/>
  <mergeCells count="21">
    <mergeCell ref="A40:M40"/>
    <mergeCell ref="B42:M42"/>
    <mergeCell ref="A53:M53"/>
    <mergeCell ref="A55:M55"/>
    <mergeCell ref="A57:M57"/>
    <mergeCell ref="B37:M37"/>
    <mergeCell ref="D4:M4"/>
    <mergeCell ref="A5:C5"/>
    <mergeCell ref="A6:C6"/>
    <mergeCell ref="A7:C7"/>
    <mergeCell ref="A8:C8"/>
    <mergeCell ref="A13:A14"/>
    <mergeCell ref="B13:B14"/>
    <mergeCell ref="C13:C14"/>
    <mergeCell ref="D13:D14"/>
    <mergeCell ref="E13:E14"/>
    <mergeCell ref="B16:M16"/>
    <mergeCell ref="B18:B24"/>
    <mergeCell ref="B27:B32"/>
    <mergeCell ref="B33:M33"/>
    <mergeCell ref="B34:B36"/>
  </mergeCells>
  <dataValidations count="1">
    <dataValidation operator="greaterThan" allowBlank="1" showInputMessage="1" showErrorMessage="1" sqref="A15:A44 B25:B44 B15:B18 C38:M44 C34:M36 C15:M32"/>
  </dataValidations>
  <pageMargins left="0.5" right="0.25" top="0.25" bottom="0.25" header="0" footer="0"/>
  <pageSetup scale="5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M57"/>
  <sheetViews>
    <sheetView topLeftCell="A37" zoomScale="80" zoomScaleNormal="80" workbookViewId="0">
      <selection activeCell="B16" sqref="B16:M16"/>
    </sheetView>
  </sheetViews>
  <sheetFormatPr defaultColWidth="9.109375" defaultRowHeight="14.4" x14ac:dyDescent="0.3"/>
  <cols>
    <col min="1" max="1" width="56.44140625" style="53" customWidth="1"/>
    <col min="2" max="2" width="12.33203125" style="53" customWidth="1"/>
    <col min="3" max="5" width="21.109375" style="53" customWidth="1"/>
    <col min="6" max="13" width="14.88671875" style="53" customWidth="1"/>
    <col min="14" max="16384" width="9.109375" style="53"/>
  </cols>
  <sheetData>
    <row r="1" spans="1:13" ht="23.4" x14ac:dyDescent="0.45">
      <c r="A1" s="52" t="s">
        <v>0</v>
      </c>
      <c r="L1" s="54"/>
    </row>
    <row r="2" spans="1:13" ht="18" x14ac:dyDescent="0.35">
      <c r="A2" s="55"/>
      <c r="I2" s="56" t="s">
        <v>1</v>
      </c>
      <c r="J2" s="351">
        <v>41892</v>
      </c>
      <c r="L2" s="184" t="s">
        <v>2</v>
      </c>
      <c r="M2" s="185">
        <v>41737</v>
      </c>
    </row>
    <row r="3" spans="1:13" ht="15" thickBot="1" x14ac:dyDescent="0.35">
      <c r="A3" s="54"/>
    </row>
    <row r="4" spans="1:13" ht="15.75" customHeight="1" thickTop="1" x14ac:dyDescent="0.3">
      <c r="A4" s="2" t="s">
        <v>3</v>
      </c>
      <c r="B4" s="59"/>
      <c r="C4" s="60" t="s">
        <v>4</v>
      </c>
      <c r="D4" s="441" t="s">
        <v>5</v>
      </c>
      <c r="E4" s="441"/>
      <c r="F4" s="441"/>
      <c r="G4" s="441"/>
      <c r="H4" s="441"/>
      <c r="I4" s="441"/>
      <c r="J4" s="441"/>
      <c r="K4" s="441"/>
      <c r="L4" s="441"/>
      <c r="M4" s="442"/>
    </row>
    <row r="5" spans="1:13" ht="15.6" x14ac:dyDescent="0.3">
      <c r="A5" s="443" t="s">
        <v>6</v>
      </c>
      <c r="B5" s="444"/>
      <c r="C5" s="444"/>
      <c r="D5" s="3" t="s">
        <v>7</v>
      </c>
      <c r="E5" s="3"/>
      <c r="F5" s="61"/>
      <c r="G5" s="61"/>
      <c r="J5" s="62"/>
      <c r="K5" s="329" t="s">
        <v>8</v>
      </c>
      <c r="L5" s="53" t="s">
        <v>9</v>
      </c>
      <c r="M5" s="64"/>
    </row>
    <row r="6" spans="1:13" ht="15.6" x14ac:dyDescent="0.3">
      <c r="A6" s="443" t="s">
        <v>10</v>
      </c>
      <c r="B6" s="444"/>
      <c r="C6" s="444"/>
      <c r="D6" s="3" t="s">
        <v>11</v>
      </c>
      <c r="E6" s="3"/>
      <c r="F6" s="61"/>
      <c r="G6" s="61"/>
      <c r="I6" s="62"/>
      <c r="J6" s="62"/>
      <c r="K6" s="329" t="s">
        <v>8</v>
      </c>
      <c r="M6" s="65"/>
    </row>
    <row r="7" spans="1:13" ht="15.6" x14ac:dyDescent="0.3">
      <c r="A7" s="443" t="s">
        <v>12</v>
      </c>
      <c r="B7" s="444"/>
      <c r="C7" s="444"/>
      <c r="D7" s="4">
        <v>105</v>
      </c>
      <c r="E7" s="4"/>
      <c r="F7" s="66"/>
      <c r="G7" s="66"/>
      <c r="H7" s="66"/>
      <c r="I7" s="62"/>
      <c r="J7" s="62"/>
      <c r="K7" s="329" t="s">
        <v>13</v>
      </c>
      <c r="L7" s="67">
        <v>10</v>
      </c>
      <c r="M7" s="65" t="s">
        <v>14</v>
      </c>
    </row>
    <row r="8" spans="1:13" ht="30" customHeight="1" x14ac:dyDescent="0.3">
      <c r="A8" s="443" t="s">
        <v>15</v>
      </c>
      <c r="B8" s="444"/>
      <c r="C8" s="444"/>
      <c r="D8" s="5">
        <v>41244</v>
      </c>
      <c r="E8" s="5"/>
      <c r="F8" s="61"/>
      <c r="G8" s="61"/>
      <c r="H8" s="66"/>
      <c r="I8" s="62"/>
      <c r="J8" s="62"/>
      <c r="K8" s="68" t="s">
        <v>16</v>
      </c>
      <c r="L8" s="361">
        <v>43070</v>
      </c>
      <c r="M8" s="362"/>
    </row>
    <row r="9" spans="1:13" ht="16.2" thickBot="1" x14ac:dyDescent="0.35">
      <c r="A9" s="70"/>
      <c r="B9" s="71"/>
      <c r="C9" s="71" t="s">
        <v>17</v>
      </c>
      <c r="D9" s="72" t="s">
        <v>18</v>
      </c>
      <c r="E9" s="73">
        <v>41456</v>
      </c>
      <c r="F9" s="72" t="s">
        <v>19</v>
      </c>
      <c r="G9" s="73">
        <v>41820</v>
      </c>
      <c r="H9" s="74"/>
      <c r="I9" s="75"/>
      <c r="J9" s="75"/>
      <c r="K9" s="75"/>
      <c r="L9" s="71"/>
      <c r="M9" s="76"/>
    </row>
    <row r="10" spans="1:13" ht="10.5" customHeight="1" thickTop="1" x14ac:dyDescent="0.3">
      <c r="A10" s="329"/>
      <c r="B10" s="329"/>
      <c r="C10" s="329"/>
      <c r="D10" s="77"/>
      <c r="E10" s="77"/>
      <c r="G10" s="77"/>
      <c r="I10" s="62"/>
      <c r="J10" s="62"/>
      <c r="K10" s="62"/>
      <c r="L10" s="329"/>
      <c r="M10" s="66"/>
    </row>
    <row r="11" spans="1:13" ht="15.6" x14ac:dyDescent="0.3">
      <c r="A11" s="78" t="s">
        <v>20</v>
      </c>
      <c r="B11" s="79"/>
      <c r="C11" s="329"/>
      <c r="D11" s="66"/>
      <c r="E11" s="66"/>
      <c r="F11" s="66"/>
      <c r="G11" s="66"/>
      <c r="H11" s="66"/>
      <c r="I11" s="66"/>
      <c r="J11" s="66"/>
      <c r="K11" s="66"/>
      <c r="L11" s="66"/>
      <c r="M11" s="66"/>
    </row>
    <row r="12" spans="1:13" ht="15" customHeight="1" thickBot="1" x14ac:dyDescent="0.35">
      <c r="A12" s="71"/>
      <c r="B12" s="71"/>
    </row>
    <row r="13" spans="1:13" ht="41.25" customHeight="1" thickTop="1" thickBot="1" x14ac:dyDescent="0.35">
      <c r="A13" s="445" t="s">
        <v>21</v>
      </c>
      <c r="B13" s="447" t="s">
        <v>22</v>
      </c>
      <c r="C13" s="449" t="s">
        <v>23</v>
      </c>
      <c r="D13" s="450" t="s">
        <v>24</v>
      </c>
      <c r="E13" s="451" t="s">
        <v>25</v>
      </c>
      <c r="F13" s="80" t="s">
        <v>26</v>
      </c>
      <c r="G13" s="81" t="s">
        <v>27</v>
      </c>
      <c r="H13" s="186" t="s">
        <v>28</v>
      </c>
      <c r="I13" s="186" t="s">
        <v>29</v>
      </c>
      <c r="J13" s="186" t="s">
        <v>30</v>
      </c>
      <c r="K13" s="186" t="s">
        <v>31</v>
      </c>
      <c r="L13" s="187" t="s">
        <v>32</v>
      </c>
      <c r="M13" s="84" t="s">
        <v>33</v>
      </c>
    </row>
    <row r="14" spans="1:13" ht="27" customHeight="1" thickTop="1" thickBot="1" x14ac:dyDescent="0.35">
      <c r="A14" s="446"/>
      <c r="B14" s="448"/>
      <c r="C14" s="449"/>
      <c r="D14" s="450"/>
      <c r="E14" s="451"/>
      <c r="F14" s="85" t="s">
        <v>34</v>
      </c>
      <c r="G14" s="86" t="s">
        <v>35</v>
      </c>
      <c r="H14" s="188" t="s">
        <v>35</v>
      </c>
      <c r="I14" s="188" t="s">
        <v>35</v>
      </c>
      <c r="J14" s="188" t="s">
        <v>35</v>
      </c>
      <c r="K14" s="188" t="s">
        <v>35</v>
      </c>
      <c r="L14" s="189" t="s">
        <v>35</v>
      </c>
      <c r="M14" s="89" t="s">
        <v>35</v>
      </c>
    </row>
    <row r="15" spans="1:13" ht="35.25" customHeight="1" thickTop="1" x14ac:dyDescent="0.3">
      <c r="A15" s="90" t="s">
        <v>36</v>
      </c>
      <c r="B15" s="190" t="s">
        <v>37</v>
      </c>
      <c r="C15" s="191">
        <v>2700000</v>
      </c>
      <c r="D15" s="6">
        <v>2700000</v>
      </c>
      <c r="E15" s="423">
        <v>270000</v>
      </c>
      <c r="F15" s="192">
        <v>0</v>
      </c>
      <c r="G15" s="355">
        <v>0</v>
      </c>
      <c r="H15" s="193"/>
      <c r="I15" s="193"/>
      <c r="J15" s="193"/>
      <c r="K15" s="193"/>
      <c r="L15" s="194"/>
      <c r="M15" s="95">
        <f>SUM(F15:L15)</f>
        <v>0</v>
      </c>
    </row>
    <row r="16" spans="1:13" ht="51" customHeight="1" thickBot="1" x14ac:dyDescent="0.35">
      <c r="A16" s="96" t="s">
        <v>38</v>
      </c>
      <c r="B16" s="472" t="s">
        <v>149</v>
      </c>
      <c r="C16" s="473"/>
      <c r="D16" s="473"/>
      <c r="E16" s="473"/>
      <c r="F16" s="473"/>
      <c r="G16" s="473"/>
      <c r="H16" s="473"/>
      <c r="I16" s="473"/>
      <c r="J16" s="473"/>
      <c r="K16" s="473"/>
      <c r="L16" s="473"/>
      <c r="M16" s="474"/>
    </row>
    <row r="17" spans="1:13" ht="19.5" customHeight="1" thickBot="1" x14ac:dyDescent="0.35">
      <c r="A17" s="97" t="s">
        <v>39</v>
      </c>
      <c r="B17" s="195"/>
      <c r="C17" s="196">
        <f>+$D$7+C18</f>
        <v>504</v>
      </c>
      <c r="D17" s="196">
        <f>IF(D18="","",+$D$7+D18)</f>
        <v>504</v>
      </c>
      <c r="E17" s="196">
        <f t="shared" ref="E17:F17" si="0">IF(E18="","",+$D$7+E18)</f>
        <v>504</v>
      </c>
      <c r="F17" s="196">
        <f t="shared" si="0"/>
        <v>105</v>
      </c>
      <c r="G17" s="197">
        <f>IF(F17="","",F17+G18)</f>
        <v>105</v>
      </c>
      <c r="H17" s="198">
        <f t="shared" ref="H17:L17" si="1">IF(G17="","",G17+H18)</f>
        <v>105</v>
      </c>
      <c r="I17" s="198">
        <f t="shared" si="1"/>
        <v>105</v>
      </c>
      <c r="J17" s="198">
        <f t="shared" si="1"/>
        <v>105</v>
      </c>
      <c r="K17" s="198">
        <f t="shared" si="1"/>
        <v>105</v>
      </c>
      <c r="L17" s="199">
        <f t="shared" si="1"/>
        <v>105</v>
      </c>
      <c r="M17" s="196">
        <f>L17</f>
        <v>105</v>
      </c>
    </row>
    <row r="18" spans="1:13" ht="16.8" thickTop="1" thickBot="1" x14ac:dyDescent="0.35">
      <c r="A18" s="103" t="s">
        <v>40</v>
      </c>
      <c r="B18" s="455" t="s">
        <v>41</v>
      </c>
      <c r="C18" s="104">
        <f>SUM(C19:C24)</f>
        <v>399</v>
      </c>
      <c r="D18" s="104">
        <f>IF(SUM(D19:D24)=0,"",SUM(D19:D24))</f>
        <v>399</v>
      </c>
      <c r="E18" s="104">
        <f t="shared" ref="E18" si="2">IF(SUM(E19:E24)=0,"",SUM(E19:E24))</f>
        <v>399</v>
      </c>
      <c r="F18" s="104">
        <f>SUM(F19:F24)</f>
        <v>0</v>
      </c>
      <c r="G18" s="105">
        <f t="shared" ref="G18:M18" si="3">SUM(G19:G24)</f>
        <v>0</v>
      </c>
      <c r="H18" s="106">
        <f t="shared" si="3"/>
        <v>0</v>
      </c>
      <c r="I18" s="106">
        <f t="shared" si="3"/>
        <v>0</v>
      </c>
      <c r="J18" s="106">
        <f t="shared" si="3"/>
        <v>0</v>
      </c>
      <c r="K18" s="106">
        <f t="shared" si="3"/>
        <v>0</v>
      </c>
      <c r="L18" s="107">
        <f t="shared" si="3"/>
        <v>0</v>
      </c>
      <c r="M18" s="104">
        <f t="shared" si="3"/>
        <v>0</v>
      </c>
    </row>
    <row r="19" spans="1:13" x14ac:dyDescent="0.3">
      <c r="A19" s="108" t="s">
        <v>42</v>
      </c>
      <c r="B19" s="455"/>
      <c r="C19" s="109">
        <v>300</v>
      </c>
      <c r="D19" s="7">
        <v>300</v>
      </c>
      <c r="E19" s="8">
        <v>300</v>
      </c>
      <c r="F19" s="110">
        <v>0</v>
      </c>
      <c r="G19" s="319">
        <v>0</v>
      </c>
      <c r="H19" s="200"/>
      <c r="I19" s="200"/>
      <c r="J19" s="200"/>
      <c r="K19" s="200"/>
      <c r="L19" s="201"/>
      <c r="M19" s="113" t="str">
        <f>IF(SUM(F19:L19)=0,"",SUM(F19:L19))</f>
        <v/>
      </c>
    </row>
    <row r="20" spans="1:13" x14ac:dyDescent="0.3">
      <c r="A20" s="114" t="s">
        <v>43</v>
      </c>
      <c r="B20" s="455"/>
      <c r="C20" s="115"/>
      <c r="D20" s="9"/>
      <c r="E20" s="10"/>
      <c r="F20" s="116"/>
      <c r="G20" s="320"/>
      <c r="H20" s="202"/>
      <c r="I20" s="202"/>
      <c r="J20" s="202"/>
      <c r="K20" s="202"/>
      <c r="L20" s="203"/>
      <c r="M20" s="113" t="str">
        <f t="shared" ref="M20:M24" si="4">IF(SUM(F20:L20)=0,"",SUM(F20:L20))</f>
        <v/>
      </c>
    </row>
    <row r="21" spans="1:13" x14ac:dyDescent="0.3">
      <c r="A21" s="119" t="s">
        <v>44</v>
      </c>
      <c r="B21" s="455"/>
      <c r="C21" s="115">
        <v>99</v>
      </c>
      <c r="D21" s="9">
        <v>99</v>
      </c>
      <c r="E21" s="10">
        <v>99</v>
      </c>
      <c r="F21" s="116">
        <v>0</v>
      </c>
      <c r="G21" s="320">
        <v>0</v>
      </c>
      <c r="H21" s="202"/>
      <c r="I21" s="202"/>
      <c r="J21" s="202"/>
      <c r="K21" s="202"/>
      <c r="L21" s="203"/>
      <c r="M21" s="113" t="str">
        <f t="shared" si="4"/>
        <v/>
      </c>
    </row>
    <row r="22" spans="1:13" x14ac:dyDescent="0.3">
      <c r="A22" s="119" t="s">
        <v>45</v>
      </c>
      <c r="B22" s="455"/>
      <c r="C22" s="115"/>
      <c r="D22" s="9"/>
      <c r="E22" s="10"/>
      <c r="F22" s="116"/>
      <c r="G22" s="320"/>
      <c r="H22" s="202"/>
      <c r="I22" s="202"/>
      <c r="J22" s="202"/>
      <c r="K22" s="202"/>
      <c r="L22" s="203"/>
      <c r="M22" s="113" t="str">
        <f t="shared" si="4"/>
        <v/>
      </c>
    </row>
    <row r="23" spans="1:13" x14ac:dyDescent="0.3">
      <c r="A23" s="119" t="s">
        <v>46</v>
      </c>
      <c r="B23" s="455"/>
      <c r="C23" s="115"/>
      <c r="D23" s="9"/>
      <c r="E23" s="10"/>
      <c r="F23" s="116"/>
      <c r="G23" s="320"/>
      <c r="H23" s="202"/>
      <c r="I23" s="202"/>
      <c r="J23" s="202"/>
      <c r="K23" s="202"/>
      <c r="L23" s="203"/>
      <c r="M23" s="113" t="str">
        <f t="shared" si="4"/>
        <v/>
      </c>
    </row>
    <row r="24" spans="1:13" ht="15" thickBot="1" x14ac:dyDescent="0.35">
      <c r="A24" s="120" t="s">
        <v>47</v>
      </c>
      <c r="B24" s="455"/>
      <c r="C24" s="121"/>
      <c r="D24" s="11"/>
      <c r="E24" s="12"/>
      <c r="F24" s="122"/>
      <c r="G24" s="321"/>
      <c r="H24" s="204"/>
      <c r="I24" s="204"/>
      <c r="J24" s="204"/>
      <c r="K24" s="204"/>
      <c r="L24" s="205"/>
      <c r="M24" s="125" t="str">
        <f t="shared" si="4"/>
        <v/>
      </c>
    </row>
    <row r="25" spans="1:13" ht="17.25" customHeight="1" x14ac:dyDescent="0.3">
      <c r="A25" s="120" t="s">
        <v>48</v>
      </c>
      <c r="B25" s="126" t="s">
        <v>49</v>
      </c>
      <c r="C25" s="127"/>
      <c r="D25" s="13"/>
      <c r="E25" s="14"/>
      <c r="F25" s="128"/>
      <c r="G25" s="15"/>
      <c r="H25" s="206"/>
      <c r="I25" s="206"/>
      <c r="J25" s="206"/>
      <c r="K25" s="206"/>
      <c r="L25" s="207"/>
      <c r="M25" s="131"/>
    </row>
    <row r="26" spans="1:13" ht="29.25" customHeight="1" thickBot="1" x14ac:dyDescent="0.35">
      <c r="A26" s="132" t="s">
        <v>50</v>
      </c>
      <c r="B26" s="452" t="s">
        <v>51</v>
      </c>
      <c r="C26" s="453"/>
      <c r="D26" s="453"/>
      <c r="E26" s="453"/>
      <c r="F26" s="453"/>
      <c r="G26" s="453"/>
      <c r="H26" s="453"/>
      <c r="I26" s="453"/>
      <c r="J26" s="453"/>
      <c r="K26" s="453"/>
      <c r="L26" s="453"/>
      <c r="M26" s="454"/>
    </row>
    <row r="27" spans="1:13" ht="17.25" customHeight="1" x14ac:dyDescent="0.3">
      <c r="A27" s="208" t="s">
        <v>52</v>
      </c>
      <c r="B27" s="475" t="s">
        <v>53</v>
      </c>
      <c r="C27" s="137" t="s">
        <v>54</v>
      </c>
      <c r="D27" s="209" t="s">
        <v>54</v>
      </c>
      <c r="E27" s="209" t="str">
        <f t="shared" ref="E27" si="5">IF($D27="n.a.","n.a.",IF(SUM(E28:E32)=0,"",SUM(E28:E32)))</f>
        <v>n.a.</v>
      </c>
      <c r="F27" s="210" t="str">
        <f>IF($D27="n.a.","n.a.",IF(SUM(F28:F32)=0,"",SUM(F28:F32)))</f>
        <v>n.a.</v>
      </c>
      <c r="G27" s="211" t="str">
        <f t="shared" ref="G27:M27" si="6">IF($D27="n.a.","n.a.",IF(SUM(G28:G32)=0,"",SUM(G28:G32)))</f>
        <v>n.a.</v>
      </c>
      <c r="H27" s="212" t="str">
        <f t="shared" si="6"/>
        <v>n.a.</v>
      </c>
      <c r="I27" s="213" t="str">
        <f t="shared" si="6"/>
        <v>n.a.</v>
      </c>
      <c r="J27" s="213" t="str">
        <f t="shared" si="6"/>
        <v>n.a.</v>
      </c>
      <c r="K27" s="213" t="str">
        <f t="shared" si="6"/>
        <v>n.a.</v>
      </c>
      <c r="L27" s="214" t="str">
        <f t="shared" si="6"/>
        <v>n.a.</v>
      </c>
      <c r="M27" s="209" t="str">
        <f t="shared" si="6"/>
        <v>n.a.</v>
      </c>
    </row>
    <row r="28" spans="1:13" ht="17.25" customHeight="1" x14ac:dyDescent="0.3">
      <c r="A28" s="215" t="s">
        <v>55</v>
      </c>
      <c r="B28" s="476"/>
      <c r="C28" s="216"/>
      <c r="D28" s="17"/>
      <c r="E28" s="17"/>
      <c r="F28" s="217"/>
      <c r="G28" s="18"/>
      <c r="H28" s="218"/>
      <c r="I28" s="219"/>
      <c r="J28" s="219"/>
      <c r="K28" s="219"/>
      <c r="L28" s="220"/>
      <c r="M28" s="147" t="str">
        <f>IF(D28="","",SUM(F28:L28))</f>
        <v/>
      </c>
    </row>
    <row r="29" spans="1:13" ht="17.25" customHeight="1" x14ac:dyDescent="0.3">
      <c r="A29" s="215" t="s">
        <v>56</v>
      </c>
      <c r="B29" s="476"/>
      <c r="C29" s="216"/>
      <c r="D29" s="16"/>
      <c r="E29" s="17"/>
      <c r="F29" s="217"/>
      <c r="G29" s="18"/>
      <c r="H29" s="218"/>
      <c r="I29" s="219"/>
      <c r="J29" s="219"/>
      <c r="K29" s="219"/>
      <c r="L29" s="220"/>
      <c r="M29" s="147" t="str">
        <f t="shared" ref="M29:M32" si="7">IF(D29="","",SUM(F29:L29))</f>
        <v/>
      </c>
    </row>
    <row r="30" spans="1:13" ht="17.25" customHeight="1" x14ac:dyDescent="0.3">
      <c r="A30" s="215" t="s">
        <v>57</v>
      </c>
      <c r="B30" s="476"/>
      <c r="C30" s="216"/>
      <c r="D30" s="16"/>
      <c r="E30" s="17"/>
      <c r="F30" s="217"/>
      <c r="G30" s="18"/>
      <c r="H30" s="218"/>
      <c r="I30" s="219"/>
      <c r="J30" s="219"/>
      <c r="K30" s="219"/>
      <c r="L30" s="220"/>
      <c r="M30" s="147" t="str">
        <f t="shared" si="7"/>
        <v/>
      </c>
    </row>
    <row r="31" spans="1:13" ht="17.25" customHeight="1" x14ac:dyDescent="0.3">
      <c r="A31" s="215" t="s">
        <v>58</v>
      </c>
      <c r="B31" s="476"/>
      <c r="C31" s="216"/>
      <c r="D31" s="16"/>
      <c r="E31" s="17"/>
      <c r="F31" s="217"/>
      <c r="G31" s="18"/>
      <c r="H31" s="218"/>
      <c r="I31" s="219"/>
      <c r="J31" s="219"/>
      <c r="K31" s="219"/>
      <c r="L31" s="220"/>
      <c r="M31" s="147" t="str">
        <f t="shared" si="7"/>
        <v/>
      </c>
    </row>
    <row r="32" spans="1:13" ht="16.5" customHeight="1" x14ac:dyDescent="0.3">
      <c r="A32" s="221" t="s">
        <v>59</v>
      </c>
      <c r="B32" s="477"/>
      <c r="C32" s="216"/>
      <c r="D32" s="16"/>
      <c r="E32" s="17"/>
      <c r="F32" s="217"/>
      <c r="G32" s="18"/>
      <c r="H32" s="218"/>
      <c r="I32" s="219"/>
      <c r="J32" s="219"/>
      <c r="K32" s="219"/>
      <c r="L32" s="220"/>
      <c r="M32" s="147" t="str">
        <f t="shared" si="7"/>
        <v/>
      </c>
    </row>
    <row r="33" spans="1:13" ht="20.25" customHeight="1" thickBot="1" x14ac:dyDescent="0.35">
      <c r="A33" s="222" t="s">
        <v>60</v>
      </c>
      <c r="B33" s="478"/>
      <c r="C33" s="479"/>
      <c r="D33" s="479"/>
      <c r="E33" s="479"/>
      <c r="F33" s="479"/>
      <c r="G33" s="479"/>
      <c r="H33" s="479"/>
      <c r="I33" s="479"/>
      <c r="J33" s="479"/>
      <c r="K33" s="479"/>
      <c r="L33" s="479"/>
      <c r="M33" s="480"/>
    </row>
    <row r="34" spans="1:13" ht="28.8" x14ac:dyDescent="0.3">
      <c r="A34" s="136" t="s">
        <v>61</v>
      </c>
      <c r="B34" s="481" t="s">
        <v>144</v>
      </c>
      <c r="C34" s="223">
        <v>700000</v>
      </c>
      <c r="D34" s="19">
        <v>700000</v>
      </c>
      <c r="E34" s="223">
        <v>700000</v>
      </c>
      <c r="F34" s="224">
        <f>IF($C34="n.a.","n.a.",F35+F36)</f>
        <v>0</v>
      </c>
      <c r="G34" s="225">
        <f t="shared" ref="G34:M34" si="8">IF($C34="n.a.","n.a.",G35+G36)</f>
        <v>0</v>
      </c>
      <c r="H34" s="226">
        <f t="shared" si="8"/>
        <v>0</v>
      </c>
      <c r="I34" s="226">
        <f t="shared" si="8"/>
        <v>0</v>
      </c>
      <c r="J34" s="226">
        <f t="shared" si="8"/>
        <v>0</v>
      </c>
      <c r="K34" s="226">
        <f t="shared" si="8"/>
        <v>0</v>
      </c>
      <c r="L34" s="227">
        <f t="shared" si="8"/>
        <v>0</v>
      </c>
      <c r="M34" s="223">
        <f t="shared" si="8"/>
        <v>0</v>
      </c>
    </row>
    <row r="35" spans="1:13" ht="21" customHeight="1" x14ac:dyDescent="0.3">
      <c r="A35" s="119" t="s">
        <v>62</v>
      </c>
      <c r="B35" s="459"/>
      <c r="C35" s="228"/>
      <c r="D35" s="20"/>
      <c r="E35" s="21"/>
      <c r="F35" s="229"/>
      <c r="G35" s="22">
        <v>0</v>
      </c>
      <c r="H35" s="230"/>
      <c r="I35" s="230"/>
      <c r="J35" s="230"/>
      <c r="K35" s="230"/>
      <c r="L35" s="231"/>
      <c r="M35" s="228">
        <f>IF($C$34="n.a.","",SUM(F35:L35))</f>
        <v>0</v>
      </c>
    </row>
    <row r="36" spans="1:13" ht="21" customHeight="1" x14ac:dyDescent="0.3">
      <c r="A36" s="119" t="s">
        <v>63</v>
      </c>
      <c r="B36" s="459"/>
      <c r="C36" s="228"/>
      <c r="D36" s="20"/>
      <c r="E36" s="21"/>
      <c r="F36" s="232"/>
      <c r="G36" s="23"/>
      <c r="H36" s="233"/>
      <c r="I36" s="233"/>
      <c r="J36" s="233"/>
      <c r="K36" s="233"/>
      <c r="L36" s="234"/>
      <c r="M36" s="228">
        <f>IF($C$34="n.a.","",SUM(F36:L36))</f>
        <v>0</v>
      </c>
    </row>
    <row r="37" spans="1:13" s="160" customFormat="1" ht="50.25" customHeight="1" thickBot="1" x14ac:dyDescent="0.35">
      <c r="A37" s="159" t="s">
        <v>64</v>
      </c>
      <c r="B37" s="482" t="s">
        <v>134</v>
      </c>
      <c r="C37" s="483"/>
      <c r="D37" s="483"/>
      <c r="E37" s="483"/>
      <c r="F37" s="483"/>
      <c r="G37" s="483"/>
      <c r="H37" s="483"/>
      <c r="I37" s="483"/>
      <c r="J37" s="483"/>
      <c r="K37" s="483"/>
      <c r="L37" s="483"/>
      <c r="M37" s="484"/>
    </row>
    <row r="38" spans="1:13" s="160" customFormat="1" ht="35.25" customHeight="1" x14ac:dyDescent="0.3">
      <c r="A38" s="208" t="s">
        <v>65</v>
      </c>
      <c r="B38" s="331" t="s">
        <v>66</v>
      </c>
      <c r="C38" s="235" t="s">
        <v>54</v>
      </c>
      <c r="D38" s="24" t="s">
        <v>54</v>
      </c>
      <c r="E38" s="25" t="s">
        <v>54</v>
      </c>
      <c r="F38" s="236" t="str">
        <f t="shared" ref="F38:L38" si="9">IF($C38="n.a.","n.a.","")</f>
        <v>n.a.</v>
      </c>
      <c r="G38" s="26" t="str">
        <f t="shared" si="9"/>
        <v>n.a.</v>
      </c>
      <c r="H38" s="237" t="str">
        <f t="shared" si="9"/>
        <v>n.a.</v>
      </c>
      <c r="I38" s="237" t="str">
        <f t="shared" si="9"/>
        <v>n.a.</v>
      </c>
      <c r="J38" s="237" t="str">
        <f t="shared" si="9"/>
        <v>n.a.</v>
      </c>
      <c r="K38" s="237" t="str">
        <f t="shared" si="9"/>
        <v>n.a.</v>
      </c>
      <c r="L38" s="237" t="str">
        <f t="shared" si="9"/>
        <v>n.a.</v>
      </c>
      <c r="M38" s="238" t="str">
        <f>IF(D38="n.a.","n.a.",SUM(F38:L38))</f>
        <v>n.a.</v>
      </c>
    </row>
    <row r="39" spans="1:13" s="160" customFormat="1" ht="18" customHeight="1" thickBot="1" x14ac:dyDescent="0.35">
      <c r="A39" s="239" t="s">
        <v>67</v>
      </c>
      <c r="B39" s="485"/>
      <c r="C39" s="486"/>
      <c r="D39" s="486"/>
      <c r="E39" s="486"/>
      <c r="F39" s="486"/>
      <c r="G39" s="486"/>
      <c r="H39" s="486"/>
      <c r="I39" s="486"/>
      <c r="J39" s="486"/>
      <c r="K39" s="486"/>
      <c r="L39" s="486"/>
      <c r="M39" s="487"/>
    </row>
    <row r="40" spans="1:13" ht="44.25" customHeight="1" x14ac:dyDescent="0.3">
      <c r="A40" s="461" t="s">
        <v>68</v>
      </c>
      <c r="B40" s="462"/>
      <c r="C40" s="462"/>
      <c r="D40" s="462"/>
      <c r="E40" s="462"/>
      <c r="F40" s="462"/>
      <c r="G40" s="462"/>
      <c r="H40" s="462"/>
      <c r="I40" s="462"/>
      <c r="J40" s="462"/>
      <c r="K40" s="462"/>
      <c r="L40" s="462"/>
      <c r="M40" s="463"/>
    </row>
    <row r="41" spans="1:13" ht="24.75" customHeight="1" x14ac:dyDescent="0.3">
      <c r="A41" s="27" t="s">
        <v>69</v>
      </c>
      <c r="B41" s="28" t="s">
        <v>70</v>
      </c>
      <c r="C41" s="240">
        <v>10000</v>
      </c>
      <c r="D41" s="29">
        <v>10000</v>
      </c>
      <c r="E41" s="29">
        <v>10000</v>
      </c>
      <c r="F41" s="167">
        <v>0</v>
      </c>
      <c r="G41" s="322">
        <v>0</v>
      </c>
      <c r="H41" s="168"/>
      <c r="I41" s="168"/>
      <c r="J41" s="168"/>
      <c r="K41" s="168"/>
      <c r="L41" s="168"/>
      <c r="M41" s="243">
        <f>SUM(F41:L41)</f>
        <v>0</v>
      </c>
    </row>
    <row r="42" spans="1:13" ht="21.75" customHeight="1" thickBot="1" x14ac:dyDescent="0.35">
      <c r="A42" s="30" t="s">
        <v>71</v>
      </c>
      <c r="B42" s="488" t="s">
        <v>72</v>
      </c>
      <c r="C42" s="489"/>
      <c r="D42" s="489"/>
      <c r="E42" s="490"/>
      <c r="F42" s="491"/>
      <c r="G42" s="492"/>
      <c r="H42" s="493"/>
      <c r="I42" s="493"/>
      <c r="J42" s="493"/>
      <c r="K42" s="493"/>
      <c r="L42" s="493"/>
      <c r="M42" s="494"/>
    </row>
    <row r="43" spans="1:13" ht="3.75" customHeight="1" thickTop="1" x14ac:dyDescent="0.3">
      <c r="A43" s="241"/>
      <c r="B43" s="170"/>
      <c r="D43" s="177"/>
      <c r="E43" s="177"/>
      <c r="F43" s="177"/>
      <c r="G43" s="177"/>
      <c r="H43" s="177"/>
      <c r="I43" s="177"/>
      <c r="J43" s="177"/>
      <c r="K43" s="177"/>
      <c r="L43" s="177"/>
      <c r="M43" s="177"/>
    </row>
    <row r="44" spans="1:13" ht="1.5" hidden="1" customHeight="1" x14ac:dyDescent="0.3">
      <c r="B44" s="177"/>
      <c r="C44" s="177"/>
      <c r="D44" s="177"/>
      <c r="E44" s="177"/>
      <c r="F44" s="177"/>
      <c r="G44" s="177"/>
      <c r="H44" s="177"/>
      <c r="I44" s="177"/>
      <c r="J44" s="177"/>
      <c r="K44" s="177"/>
      <c r="L44" s="177"/>
      <c r="M44" s="177"/>
    </row>
    <row r="45" spans="1:13" hidden="1" x14ac:dyDescent="0.3">
      <c r="A45" s="180"/>
      <c r="B45" s="180"/>
      <c r="C45" s="180"/>
      <c r="D45" s="180"/>
      <c r="E45" s="180"/>
      <c r="F45" s="181"/>
      <c r="G45" s="181"/>
      <c r="H45" s="181"/>
      <c r="I45" s="181"/>
      <c r="J45" s="181"/>
      <c r="K45" s="181"/>
      <c r="L45" s="181"/>
      <c r="M45" s="181"/>
    </row>
    <row r="46" spans="1:13" hidden="1" x14ac:dyDescent="0.3">
      <c r="A46" s="182"/>
      <c r="B46" s="182"/>
      <c r="C46" s="182"/>
      <c r="D46" s="182"/>
      <c r="E46" s="182"/>
      <c r="F46" s="182"/>
      <c r="G46" s="182"/>
      <c r="H46" s="182"/>
      <c r="I46" s="182"/>
      <c r="J46" s="182"/>
      <c r="K46" s="182"/>
      <c r="L46" s="182"/>
      <c r="M46" s="182"/>
    </row>
    <row r="47" spans="1:13" hidden="1" x14ac:dyDescent="0.3"/>
    <row r="48" spans="1:13" hidden="1" x14ac:dyDescent="0.3"/>
    <row r="49" spans="1:13" hidden="1" x14ac:dyDescent="0.3"/>
    <row r="50" spans="1:13" hidden="1" x14ac:dyDescent="0.3"/>
    <row r="51" spans="1:13" x14ac:dyDescent="0.3">
      <c r="A51" s="242" t="s">
        <v>74</v>
      </c>
    </row>
    <row r="52" spans="1:13" s="183" customFormat="1" ht="30.75" customHeight="1" x14ac:dyDescent="0.3">
      <c r="A52" s="471" t="s">
        <v>135</v>
      </c>
      <c r="B52" s="471"/>
      <c r="C52" s="471"/>
      <c r="D52" s="471"/>
      <c r="E52" s="471"/>
      <c r="F52" s="471"/>
      <c r="G52" s="471"/>
      <c r="H52" s="471"/>
      <c r="I52" s="471"/>
      <c r="J52" s="471"/>
      <c r="K52" s="471"/>
      <c r="L52" s="471"/>
      <c r="M52" s="471"/>
    </row>
    <row r="53" spans="1:13" x14ac:dyDescent="0.3">
      <c r="A53" s="1"/>
      <c r="B53" s="1"/>
      <c r="C53" s="1"/>
      <c r="D53" s="1"/>
      <c r="E53" s="1"/>
      <c r="F53" s="1"/>
      <c r="G53" s="1"/>
      <c r="H53" s="1"/>
      <c r="I53" s="1"/>
      <c r="J53" s="1"/>
      <c r="K53" s="1"/>
      <c r="L53" s="1"/>
      <c r="M53" s="1"/>
    </row>
    <row r="54" spans="1:13" ht="15.6" x14ac:dyDescent="0.3">
      <c r="A54" s="471" t="s">
        <v>73</v>
      </c>
      <c r="B54" s="471"/>
      <c r="C54" s="471"/>
      <c r="D54" s="471"/>
      <c r="E54" s="471"/>
      <c r="F54" s="471"/>
      <c r="G54" s="471"/>
      <c r="H54" s="471"/>
      <c r="I54" s="471"/>
      <c r="J54" s="471"/>
      <c r="K54" s="471"/>
      <c r="L54" s="471"/>
      <c r="M54" s="471"/>
    </row>
    <row r="55" spans="1:13" x14ac:dyDescent="0.3">
      <c r="A55" s="1"/>
      <c r="B55" s="1"/>
      <c r="C55" s="1"/>
      <c r="D55" s="1"/>
      <c r="E55" s="1"/>
      <c r="F55" s="1"/>
      <c r="G55" s="1"/>
      <c r="H55" s="1"/>
      <c r="I55" s="1"/>
      <c r="J55" s="1"/>
      <c r="K55" s="1"/>
      <c r="L55" s="1"/>
      <c r="M55" s="1"/>
    </row>
    <row r="56" spans="1:13" ht="36.75" customHeight="1" x14ac:dyDescent="0.3">
      <c r="A56" s="471" t="s">
        <v>143</v>
      </c>
      <c r="B56" s="471"/>
      <c r="C56" s="471"/>
      <c r="D56" s="471"/>
      <c r="E56" s="471"/>
      <c r="F56" s="471"/>
      <c r="G56" s="471"/>
      <c r="H56" s="471"/>
      <c r="I56" s="471"/>
      <c r="J56" s="471"/>
      <c r="K56" s="471"/>
      <c r="L56" s="471"/>
      <c r="M56" s="471"/>
    </row>
    <row r="57" spans="1:13" x14ac:dyDescent="0.3">
      <c r="A57" s="1"/>
      <c r="B57" s="1"/>
      <c r="C57" s="1"/>
      <c r="D57" s="1"/>
      <c r="E57" s="1"/>
      <c r="F57" s="1"/>
      <c r="G57" s="1"/>
      <c r="H57" s="1"/>
      <c r="I57" s="1"/>
      <c r="J57" s="1"/>
      <c r="K57" s="1"/>
      <c r="L57" s="1"/>
      <c r="M57" s="1"/>
    </row>
  </sheetData>
  <sheetProtection formatRows="0" insertRows="0" selectLockedCells="1"/>
  <mergeCells count="23">
    <mergeCell ref="A56:M56"/>
    <mergeCell ref="B18:B24"/>
    <mergeCell ref="B26:M26"/>
    <mergeCell ref="B27:B32"/>
    <mergeCell ref="B33:M33"/>
    <mergeCell ref="B34:B36"/>
    <mergeCell ref="B37:M37"/>
    <mergeCell ref="B39:M39"/>
    <mergeCell ref="A40:M40"/>
    <mergeCell ref="B42:M42"/>
    <mergeCell ref="A52:M52"/>
    <mergeCell ref="A54:M54"/>
    <mergeCell ref="B16:M16"/>
    <mergeCell ref="D4:M4"/>
    <mergeCell ref="A5:C5"/>
    <mergeCell ref="A6:C6"/>
    <mergeCell ref="A7:C7"/>
    <mergeCell ref="A8:C8"/>
    <mergeCell ref="A13:A14"/>
    <mergeCell ref="B13:B14"/>
    <mergeCell ref="C13:C14"/>
    <mergeCell ref="D13:D14"/>
    <mergeCell ref="E13:E14"/>
  </mergeCells>
  <dataValidations count="1">
    <dataValidation operator="greaterThan" allowBlank="1" showInputMessage="1" showErrorMessage="1" sqref="C38"/>
  </dataValidations>
  <pageMargins left="0.5" right="0.25" top="0.25" bottom="0.25" header="0" footer="0"/>
  <pageSetup scale="5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8"/>
  <sheetViews>
    <sheetView topLeftCell="A31" zoomScale="80" zoomScaleNormal="80" workbookViewId="0">
      <selection activeCell="B16" sqref="B16:M16"/>
    </sheetView>
  </sheetViews>
  <sheetFormatPr defaultRowHeight="14.4" x14ac:dyDescent="0.3"/>
  <cols>
    <col min="1" max="1" width="51.88671875" style="1" customWidth="1"/>
    <col min="2" max="2" width="15.44140625" style="1" customWidth="1"/>
    <col min="3" max="3" width="25" style="1" customWidth="1"/>
    <col min="4" max="4" width="26.44140625" style="1" customWidth="1"/>
    <col min="5" max="5" width="22.44140625" style="1" customWidth="1"/>
    <col min="6" max="9" width="12.6640625" style="1" customWidth="1"/>
    <col min="10" max="10" width="14.5546875" style="1" customWidth="1"/>
    <col min="11" max="13" width="12.6640625" style="1" customWidth="1"/>
  </cols>
  <sheetData>
    <row r="1" spans="1:13" ht="23.4" x14ac:dyDescent="0.45">
      <c r="A1" s="244" t="s">
        <v>0</v>
      </c>
    </row>
    <row r="2" spans="1:13" ht="18" x14ac:dyDescent="0.35">
      <c r="A2" s="245"/>
      <c r="I2" s="313" t="s">
        <v>1</v>
      </c>
      <c r="J2" s="351">
        <v>41892</v>
      </c>
    </row>
    <row r="3" spans="1:13" ht="15" thickBot="1" x14ac:dyDescent="0.35">
      <c r="A3" s="246"/>
    </row>
    <row r="4" spans="1:13" ht="16.2" thickTop="1" x14ac:dyDescent="0.3">
      <c r="A4" s="31" t="s">
        <v>91</v>
      </c>
      <c r="B4" s="32"/>
      <c r="C4" s="247" t="s">
        <v>116</v>
      </c>
      <c r="D4" s="32" t="s">
        <v>119</v>
      </c>
      <c r="E4" s="32"/>
      <c r="F4" s="32"/>
      <c r="G4" s="32"/>
      <c r="H4" s="32"/>
      <c r="I4" s="32"/>
      <c r="J4" s="32"/>
      <c r="K4" s="32"/>
      <c r="L4" s="32"/>
      <c r="M4" s="294"/>
    </row>
    <row r="5" spans="1:13" ht="15.6" x14ac:dyDescent="0.3">
      <c r="A5" s="297"/>
      <c r="B5" s="250"/>
      <c r="C5" s="298" t="s">
        <v>6</v>
      </c>
      <c r="D5" s="250" t="s">
        <v>7</v>
      </c>
      <c r="E5" s="250"/>
      <c r="F5" s="248"/>
      <c r="G5" s="248"/>
      <c r="H5" s="248"/>
      <c r="I5" s="248"/>
      <c r="J5" s="248"/>
      <c r="K5" s="301" t="s">
        <v>118</v>
      </c>
      <c r="L5" s="248" t="s">
        <v>92</v>
      </c>
      <c r="M5" s="249"/>
    </row>
    <row r="6" spans="1:13" ht="15.6" x14ac:dyDescent="0.3">
      <c r="A6" s="389"/>
      <c r="B6" s="300"/>
      <c r="C6" s="298" t="s">
        <v>10</v>
      </c>
      <c r="D6" s="3"/>
      <c r="E6" s="3"/>
      <c r="F6" s="3"/>
      <c r="G6" s="3"/>
      <c r="H6" s="3"/>
      <c r="I6" s="3"/>
      <c r="J6" s="3"/>
      <c r="K6" s="301" t="s">
        <v>118</v>
      </c>
      <c r="L6" s="3"/>
      <c r="M6" s="292"/>
    </row>
    <row r="7" spans="1:13" ht="15.6" x14ac:dyDescent="0.3">
      <c r="A7" s="389"/>
      <c r="B7" s="300"/>
      <c r="C7" s="298" t="s">
        <v>76</v>
      </c>
      <c r="D7" s="311">
        <v>50</v>
      </c>
      <c r="E7" s="3"/>
      <c r="F7" s="3"/>
      <c r="G7" s="3"/>
      <c r="H7" s="3"/>
      <c r="I7" s="3"/>
      <c r="J7" s="3"/>
      <c r="K7" s="295" t="s">
        <v>13</v>
      </c>
      <c r="L7" s="307" t="s">
        <v>114</v>
      </c>
      <c r="M7" s="292"/>
    </row>
    <row r="8" spans="1:13" ht="15.75" customHeight="1" x14ac:dyDescent="0.3">
      <c r="A8" s="389"/>
      <c r="B8" s="300"/>
      <c r="C8" s="299" t="s">
        <v>117</v>
      </c>
      <c r="D8" s="310">
        <v>41671</v>
      </c>
      <c r="E8" s="33"/>
      <c r="F8" s="250"/>
      <c r="G8" s="250"/>
      <c r="H8" s="250"/>
      <c r="I8" s="293"/>
      <c r="J8" s="293"/>
      <c r="K8" s="296" t="s">
        <v>77</v>
      </c>
      <c r="L8" s="497">
        <v>43497</v>
      </c>
      <c r="M8" s="498"/>
    </row>
    <row r="9" spans="1:13" ht="15.75" customHeight="1" thickBot="1" x14ac:dyDescent="0.35">
      <c r="A9" s="390"/>
      <c r="B9" s="254"/>
      <c r="C9" s="302" t="s">
        <v>78</v>
      </c>
      <c r="D9" s="312" t="s">
        <v>104</v>
      </c>
      <c r="E9" s="306" t="s">
        <v>19</v>
      </c>
      <c r="F9" s="303">
        <v>41820</v>
      </c>
      <c r="G9" s="251"/>
      <c r="H9" s="251"/>
      <c r="I9" s="251"/>
      <c r="J9" s="304"/>
      <c r="K9" s="251"/>
      <c r="L9" s="308"/>
      <c r="M9" s="305"/>
    </row>
    <row r="10" spans="1:13" ht="16.2" thickTop="1" x14ac:dyDescent="0.3">
      <c r="A10" s="299"/>
      <c r="I10" s="299"/>
      <c r="J10" s="299"/>
      <c r="K10" s="299"/>
      <c r="L10" s="299"/>
    </row>
    <row r="11" spans="1:13" ht="15.6" x14ac:dyDescent="0.3">
      <c r="A11" s="252" t="s">
        <v>20</v>
      </c>
      <c r="B11" s="253"/>
      <c r="I11" s="299"/>
      <c r="J11" s="299"/>
      <c r="K11" s="299"/>
      <c r="L11" s="299"/>
    </row>
    <row r="12" spans="1:13" ht="16.2" thickBot="1" x14ac:dyDescent="0.35">
      <c r="B12" s="254"/>
    </row>
    <row r="13" spans="1:13" ht="28.2" thickTop="1" x14ac:dyDescent="0.3">
      <c r="A13" s="499" t="s">
        <v>21</v>
      </c>
      <c r="B13" s="266" t="s">
        <v>22</v>
      </c>
      <c r="C13" s="501" t="s">
        <v>101</v>
      </c>
      <c r="D13" s="501" t="s">
        <v>102</v>
      </c>
      <c r="E13" s="501" t="s">
        <v>103</v>
      </c>
      <c r="F13" s="261" t="s">
        <v>26</v>
      </c>
      <c r="G13" s="261" t="s">
        <v>27</v>
      </c>
      <c r="H13" s="261" t="s">
        <v>28</v>
      </c>
      <c r="I13" s="261" t="s">
        <v>29</v>
      </c>
      <c r="J13" s="261" t="s">
        <v>30</v>
      </c>
      <c r="K13" s="261" t="s">
        <v>31</v>
      </c>
      <c r="L13" s="261" t="s">
        <v>32</v>
      </c>
      <c r="M13" s="262" t="s">
        <v>99</v>
      </c>
    </row>
    <row r="14" spans="1:13" ht="28.2" thickBot="1" x14ac:dyDescent="0.35">
      <c r="A14" s="500"/>
      <c r="B14" s="276"/>
      <c r="C14" s="502"/>
      <c r="D14" s="502"/>
      <c r="E14" s="502"/>
      <c r="F14" s="263" t="s">
        <v>34</v>
      </c>
      <c r="G14" s="264" t="s">
        <v>35</v>
      </c>
      <c r="H14" s="264" t="s">
        <v>35</v>
      </c>
      <c r="I14" s="264" t="s">
        <v>35</v>
      </c>
      <c r="J14" s="264" t="s">
        <v>35</v>
      </c>
      <c r="K14" s="264" t="s">
        <v>35</v>
      </c>
      <c r="L14" s="264" t="s">
        <v>35</v>
      </c>
      <c r="M14" s="265" t="s">
        <v>35</v>
      </c>
    </row>
    <row r="15" spans="1:13" ht="28.2" thickTop="1" x14ac:dyDescent="0.3">
      <c r="A15" s="391" t="s">
        <v>110</v>
      </c>
      <c r="B15" s="289" t="s">
        <v>37</v>
      </c>
      <c r="C15" s="353">
        <v>586500</v>
      </c>
      <c r="D15" s="290">
        <v>586500</v>
      </c>
      <c r="E15" s="424">
        <v>7127</v>
      </c>
      <c r="F15" s="267"/>
      <c r="G15" s="268">
        <v>0</v>
      </c>
      <c r="H15" s="268"/>
      <c r="I15" s="268"/>
      <c r="J15" s="268"/>
      <c r="K15" s="268"/>
      <c r="L15" s="268"/>
      <c r="M15" s="392"/>
    </row>
    <row r="16" spans="1:13" ht="60" customHeight="1" thickBot="1" x14ac:dyDescent="0.35">
      <c r="A16" s="393" t="s">
        <v>38</v>
      </c>
      <c r="B16" s="495" t="s">
        <v>150</v>
      </c>
      <c r="C16" s="495"/>
      <c r="D16" s="495"/>
      <c r="E16" s="495"/>
      <c r="F16" s="495"/>
      <c r="G16" s="495"/>
      <c r="H16" s="495"/>
      <c r="I16" s="495"/>
      <c r="J16" s="495"/>
      <c r="K16" s="495"/>
      <c r="L16" s="495"/>
      <c r="M16" s="496"/>
    </row>
    <row r="17" spans="1:13" ht="15.6" thickTop="1" thickBot="1" x14ac:dyDescent="0.35">
      <c r="A17" s="394" t="s">
        <v>109</v>
      </c>
      <c r="B17" s="506" t="s">
        <v>41</v>
      </c>
      <c r="C17" s="428">
        <f>+D7+C18</f>
        <v>66</v>
      </c>
      <c r="D17" s="378">
        <f>D7+D18</f>
        <v>66.05</v>
      </c>
      <c r="E17" s="378">
        <f>+E18+D7</f>
        <v>66.05</v>
      </c>
      <c r="F17" s="425">
        <f>+D7+F18</f>
        <v>50</v>
      </c>
      <c r="G17" s="426">
        <f>+F17+G18</f>
        <v>50</v>
      </c>
      <c r="H17" s="427">
        <f t="shared" ref="H17:M17" si="0">+G17+H18</f>
        <v>50</v>
      </c>
      <c r="I17" s="427">
        <f t="shared" si="0"/>
        <v>50</v>
      </c>
      <c r="J17" s="427">
        <f t="shared" si="0"/>
        <v>50</v>
      </c>
      <c r="K17" s="427">
        <f t="shared" si="0"/>
        <v>50</v>
      </c>
      <c r="L17" s="427">
        <f t="shared" si="0"/>
        <v>50</v>
      </c>
      <c r="M17" s="395">
        <f t="shared" si="0"/>
        <v>50</v>
      </c>
    </row>
    <row r="18" spans="1:13" ht="16.5" customHeight="1" thickTop="1" thickBot="1" x14ac:dyDescent="0.35">
      <c r="A18" s="379" t="s">
        <v>111</v>
      </c>
      <c r="B18" s="507"/>
      <c r="C18" s="338">
        <v>16</v>
      </c>
      <c r="D18" s="380">
        <f>SUM(D19:D21)</f>
        <v>16.05</v>
      </c>
      <c r="E18" s="380">
        <f>SUM(E19:E21)</f>
        <v>16.05</v>
      </c>
      <c r="F18" s="381">
        <v>0</v>
      </c>
      <c r="G18" s="382">
        <v>0</v>
      </c>
      <c r="H18" s="382">
        <v>0</v>
      </c>
      <c r="I18" s="382">
        <v>0</v>
      </c>
      <c r="J18" s="382">
        <v>0</v>
      </c>
      <c r="K18" s="382">
        <v>0</v>
      </c>
      <c r="L18" s="382">
        <v>0</v>
      </c>
      <c r="M18" s="382">
        <v>0</v>
      </c>
    </row>
    <row r="19" spans="1:13" x14ac:dyDescent="0.3">
      <c r="A19" s="396" t="s">
        <v>42</v>
      </c>
      <c r="B19" s="507"/>
      <c r="C19" s="339"/>
      <c r="D19" s="339">
        <v>10</v>
      </c>
      <c r="E19" s="339">
        <v>10</v>
      </c>
      <c r="F19" s="383"/>
      <c r="G19" s="383"/>
      <c r="H19" s="383"/>
      <c r="I19" s="383"/>
      <c r="J19" s="383"/>
      <c r="K19" s="383"/>
      <c r="L19" s="383"/>
      <c r="M19" s="397"/>
    </row>
    <row r="20" spans="1:13" x14ac:dyDescent="0.3">
      <c r="A20" s="398" t="s">
        <v>105</v>
      </c>
      <c r="B20" s="507"/>
      <c r="C20" s="339"/>
      <c r="D20" s="339"/>
      <c r="E20" s="339"/>
      <c r="F20" s="383"/>
      <c r="G20" s="383"/>
      <c r="H20" s="259"/>
      <c r="I20" s="259"/>
      <c r="J20" s="259"/>
      <c r="K20" s="259"/>
      <c r="L20" s="259"/>
      <c r="M20" s="399"/>
    </row>
    <row r="21" spans="1:13" x14ac:dyDescent="0.3">
      <c r="A21" s="400" t="s">
        <v>44</v>
      </c>
      <c r="B21" s="507"/>
      <c r="C21" s="339"/>
      <c r="D21" s="339">
        <v>6.05</v>
      </c>
      <c r="E21" s="339">
        <v>6.05</v>
      </c>
      <c r="F21" s="383">
        <v>0</v>
      </c>
      <c r="G21" s="383">
        <v>0</v>
      </c>
      <c r="H21" s="259"/>
      <c r="I21" s="259"/>
      <c r="J21" s="259"/>
      <c r="K21" s="259"/>
      <c r="L21" s="259"/>
      <c r="M21" s="399"/>
    </row>
    <row r="22" spans="1:13" x14ac:dyDescent="0.3">
      <c r="A22" s="400" t="s">
        <v>45</v>
      </c>
      <c r="B22" s="507"/>
      <c r="C22" s="339"/>
      <c r="D22" s="339"/>
      <c r="E22" s="339"/>
      <c r="F22" s="383"/>
      <c r="G22" s="383"/>
      <c r="H22" s="259"/>
      <c r="I22" s="259"/>
      <c r="J22" s="259"/>
      <c r="K22" s="259"/>
      <c r="L22" s="259"/>
      <c r="M22" s="399"/>
    </row>
    <row r="23" spans="1:13" x14ac:dyDescent="0.3">
      <c r="A23" s="400" t="s">
        <v>46</v>
      </c>
      <c r="B23" s="507"/>
      <c r="C23" s="339"/>
      <c r="D23" s="339"/>
      <c r="E23" s="384"/>
      <c r="F23" s="385"/>
      <c r="G23" s="383"/>
      <c r="H23" s="259"/>
      <c r="I23" s="259"/>
      <c r="J23" s="259"/>
      <c r="K23" s="259"/>
      <c r="L23" s="259"/>
      <c r="M23" s="399"/>
    </row>
    <row r="24" spans="1:13" ht="15" thickBot="1" x14ac:dyDescent="0.35">
      <c r="A24" s="400" t="s">
        <v>100</v>
      </c>
      <c r="B24" s="508"/>
      <c r="C24" s="340"/>
      <c r="D24" s="340"/>
      <c r="E24" s="386"/>
      <c r="F24" s="387"/>
      <c r="G24" s="388"/>
      <c r="H24" s="388"/>
      <c r="I24" s="388"/>
      <c r="J24" s="388"/>
      <c r="K24" s="388"/>
      <c r="L24" s="388"/>
      <c r="M24" s="401"/>
    </row>
    <row r="25" spans="1:13" x14ac:dyDescent="0.3">
      <c r="A25" s="400" t="s">
        <v>106</v>
      </c>
      <c r="B25" s="287" t="s">
        <v>113</v>
      </c>
      <c r="C25" s="288"/>
      <c r="D25" s="288"/>
      <c r="E25" s="288"/>
      <c r="F25" s="277"/>
      <c r="G25" s="277"/>
      <c r="H25" s="277"/>
      <c r="I25" s="277"/>
      <c r="J25" s="277"/>
      <c r="K25" s="277"/>
      <c r="L25" s="277"/>
      <c r="M25" s="402"/>
    </row>
    <row r="26" spans="1:13" ht="28.2" thickBot="1" x14ac:dyDescent="0.35">
      <c r="A26" s="403" t="s">
        <v>136</v>
      </c>
      <c r="B26" s="495"/>
      <c r="C26" s="495"/>
      <c r="D26" s="495"/>
      <c r="E26" s="495"/>
      <c r="F26" s="495"/>
      <c r="G26" s="495"/>
      <c r="H26" s="495"/>
      <c r="I26" s="495"/>
      <c r="J26" s="495"/>
      <c r="K26" s="495"/>
      <c r="L26" s="495"/>
      <c r="M26" s="496"/>
    </row>
    <row r="27" spans="1:13" x14ac:dyDescent="0.3">
      <c r="A27" s="404" t="s">
        <v>80</v>
      </c>
      <c r="B27" s="509" t="s">
        <v>53</v>
      </c>
      <c r="C27" s="283" t="s">
        <v>54</v>
      </c>
      <c r="D27" s="283" t="s">
        <v>54</v>
      </c>
      <c r="E27" s="283" t="s">
        <v>54</v>
      </c>
      <c r="F27" s="285"/>
      <c r="G27" s="285" t="str">
        <f>D27</f>
        <v>n.a.</v>
      </c>
      <c r="H27" s="285"/>
      <c r="I27" s="285"/>
      <c r="J27" s="279"/>
      <c r="K27" s="279"/>
      <c r="L27" s="279"/>
      <c r="M27" s="405"/>
    </row>
    <row r="28" spans="1:13" x14ac:dyDescent="0.3">
      <c r="A28" s="406" t="s">
        <v>55</v>
      </c>
      <c r="B28" s="510"/>
      <c r="C28" s="284"/>
      <c r="D28" s="284"/>
      <c r="E28" s="284"/>
      <c r="F28" s="286"/>
      <c r="G28" s="286"/>
      <c r="H28" s="286"/>
      <c r="I28" s="286"/>
      <c r="J28" s="259"/>
      <c r="K28" s="259"/>
      <c r="L28" s="259"/>
      <c r="M28" s="407"/>
    </row>
    <row r="29" spans="1:13" x14ac:dyDescent="0.3">
      <c r="A29" s="406" t="s">
        <v>56</v>
      </c>
      <c r="B29" s="510"/>
      <c r="C29" s="284"/>
      <c r="D29" s="284"/>
      <c r="E29" s="284"/>
      <c r="F29" s="286"/>
      <c r="G29" s="286"/>
      <c r="H29" s="286"/>
      <c r="I29" s="286"/>
      <c r="J29" s="260"/>
      <c r="K29" s="260"/>
      <c r="L29" s="260"/>
      <c r="M29" s="408"/>
    </row>
    <row r="30" spans="1:13" x14ac:dyDescent="0.3">
      <c r="A30" s="406" t="s">
        <v>107</v>
      </c>
      <c r="B30" s="510"/>
      <c r="C30" s="284"/>
      <c r="D30" s="284"/>
      <c r="E30" s="284"/>
      <c r="F30" s="286"/>
      <c r="G30" s="286"/>
      <c r="H30" s="286"/>
      <c r="I30" s="286"/>
      <c r="J30" s="260"/>
      <c r="K30" s="260"/>
      <c r="L30" s="260"/>
      <c r="M30" s="408"/>
    </row>
    <row r="31" spans="1:13" x14ac:dyDescent="0.3">
      <c r="A31" s="406" t="s">
        <v>108</v>
      </c>
      <c r="B31" s="510"/>
      <c r="C31" s="284"/>
      <c r="D31" s="284"/>
      <c r="E31" s="284"/>
      <c r="F31" s="286"/>
      <c r="G31" s="286"/>
      <c r="H31" s="286"/>
      <c r="I31" s="286"/>
      <c r="J31" s="260"/>
      <c r="K31" s="260"/>
      <c r="L31" s="260"/>
      <c r="M31" s="408"/>
    </row>
    <row r="32" spans="1:13" x14ac:dyDescent="0.3">
      <c r="A32" s="406" t="s">
        <v>81</v>
      </c>
      <c r="B32" s="511"/>
      <c r="C32" s="284"/>
      <c r="D32" s="284"/>
      <c r="E32" s="284"/>
      <c r="F32" s="286"/>
      <c r="G32" s="286"/>
      <c r="H32" s="286"/>
      <c r="I32" s="286"/>
      <c r="J32" s="260"/>
      <c r="K32" s="260"/>
      <c r="L32" s="260"/>
      <c r="M32" s="408"/>
    </row>
    <row r="33" spans="1:13" ht="15" thickBot="1" x14ac:dyDescent="0.35">
      <c r="A33" s="409" t="s">
        <v>60</v>
      </c>
      <c r="B33" s="512"/>
      <c r="C33" s="513"/>
      <c r="D33" s="513"/>
      <c r="E33" s="513"/>
      <c r="F33" s="513"/>
      <c r="G33" s="513"/>
      <c r="H33" s="513"/>
      <c r="I33" s="513"/>
      <c r="J33" s="513"/>
      <c r="K33" s="513"/>
      <c r="L33" s="513"/>
      <c r="M33" s="514"/>
    </row>
    <row r="34" spans="1:13" ht="27.6" x14ac:dyDescent="0.3">
      <c r="A34" s="410" t="s">
        <v>61</v>
      </c>
      <c r="B34" s="515" t="s">
        <v>145</v>
      </c>
      <c r="C34" s="309" t="s">
        <v>121</v>
      </c>
      <c r="D34" s="309">
        <v>412745</v>
      </c>
      <c r="E34" s="309">
        <v>83824</v>
      </c>
      <c r="F34" s="278"/>
      <c r="G34" s="278">
        <v>0</v>
      </c>
      <c r="H34" s="278"/>
      <c r="I34" s="278"/>
      <c r="J34" s="278"/>
      <c r="K34" s="278"/>
      <c r="L34" s="278"/>
      <c r="M34" s="411"/>
    </row>
    <row r="35" spans="1:13" x14ac:dyDescent="0.3">
      <c r="A35" s="412" t="s">
        <v>83</v>
      </c>
      <c r="B35" s="516"/>
      <c r="C35" s="269"/>
      <c r="D35" s="269"/>
      <c r="E35" s="269"/>
      <c r="F35" s="270"/>
      <c r="G35" s="270"/>
      <c r="H35" s="270"/>
      <c r="I35" s="270"/>
      <c r="J35" s="270"/>
      <c r="K35" s="270"/>
      <c r="L35" s="270"/>
      <c r="M35" s="413"/>
    </row>
    <row r="36" spans="1:13" x14ac:dyDescent="0.3">
      <c r="A36" s="412" t="s">
        <v>84</v>
      </c>
      <c r="B36" s="517"/>
      <c r="C36" s="269"/>
      <c r="D36" s="269"/>
      <c r="E36" s="269"/>
      <c r="F36" s="270"/>
      <c r="G36" s="270"/>
      <c r="H36" s="270"/>
      <c r="I36" s="270"/>
      <c r="J36" s="270"/>
      <c r="K36" s="270"/>
      <c r="L36" s="270"/>
      <c r="M36" s="413"/>
    </row>
    <row r="37" spans="1:13" ht="60" customHeight="1" thickBot="1" x14ac:dyDescent="0.35">
      <c r="A37" s="414" t="s">
        <v>64</v>
      </c>
      <c r="B37" s="518" t="s">
        <v>120</v>
      </c>
      <c r="C37" s="519"/>
      <c r="D37" s="519"/>
      <c r="E37" s="519"/>
      <c r="F37" s="519"/>
      <c r="G37" s="519"/>
      <c r="H37" s="519"/>
      <c r="I37" s="519"/>
      <c r="J37" s="519"/>
      <c r="K37" s="519"/>
      <c r="L37" s="519"/>
      <c r="M37" s="520"/>
    </row>
    <row r="38" spans="1:13" ht="27.6" x14ac:dyDescent="0.3">
      <c r="A38" s="415" t="s">
        <v>65</v>
      </c>
      <c r="B38" s="280" t="s">
        <v>66</v>
      </c>
      <c r="C38" s="275" t="s">
        <v>54</v>
      </c>
      <c r="D38" s="275" t="s">
        <v>54</v>
      </c>
      <c r="E38" s="275" t="s">
        <v>54</v>
      </c>
      <c r="F38" s="278" t="s">
        <v>54</v>
      </c>
      <c r="G38" s="278" t="s">
        <v>54</v>
      </c>
      <c r="H38" s="278" t="s">
        <v>54</v>
      </c>
      <c r="I38" s="278" t="s">
        <v>54</v>
      </c>
      <c r="J38" s="278" t="s">
        <v>54</v>
      </c>
      <c r="K38" s="278" t="s">
        <v>54</v>
      </c>
      <c r="L38" s="278" t="s">
        <v>54</v>
      </c>
      <c r="M38" s="411" t="s">
        <v>54</v>
      </c>
    </row>
    <row r="39" spans="1:13" ht="15" thickBot="1" x14ac:dyDescent="0.35">
      <c r="A39" s="414" t="s">
        <v>67</v>
      </c>
      <c r="B39" s="521"/>
      <c r="C39" s="522"/>
      <c r="D39" s="522"/>
      <c r="E39" s="522"/>
      <c r="F39" s="522"/>
      <c r="G39" s="522"/>
      <c r="H39" s="522"/>
      <c r="I39" s="522"/>
      <c r="J39" s="522"/>
      <c r="K39" s="522"/>
      <c r="L39" s="522"/>
      <c r="M39" s="523"/>
    </row>
    <row r="40" spans="1:13" x14ac:dyDescent="0.3">
      <c r="A40" s="524" t="s">
        <v>112</v>
      </c>
      <c r="B40" s="525"/>
      <c r="C40" s="525"/>
      <c r="D40" s="525"/>
      <c r="E40" s="525"/>
      <c r="F40" s="525"/>
      <c r="G40" s="525"/>
      <c r="H40" s="525"/>
      <c r="I40" s="525"/>
      <c r="J40" s="525"/>
      <c r="K40" s="525"/>
      <c r="L40" s="525"/>
      <c r="M40" s="526"/>
    </row>
    <row r="41" spans="1:13" x14ac:dyDescent="0.3">
      <c r="A41" s="271" t="s">
        <v>96</v>
      </c>
      <c r="B41" s="272" t="s">
        <v>82</v>
      </c>
      <c r="C41" s="281" t="s">
        <v>137</v>
      </c>
      <c r="D41" s="281" t="s">
        <v>137</v>
      </c>
      <c r="E41" s="281" t="s">
        <v>137</v>
      </c>
      <c r="F41" s="282"/>
      <c r="G41" s="273">
        <v>0</v>
      </c>
      <c r="H41" s="273"/>
      <c r="I41" s="273"/>
      <c r="J41" s="273"/>
      <c r="K41" s="273"/>
      <c r="L41" s="273"/>
      <c r="M41" s="274"/>
    </row>
    <row r="42" spans="1:13" ht="15" thickBot="1" x14ac:dyDescent="0.35">
      <c r="A42" s="291" t="s">
        <v>71</v>
      </c>
      <c r="B42" s="527" t="s">
        <v>98</v>
      </c>
      <c r="C42" s="528"/>
      <c r="D42" s="528"/>
      <c r="E42" s="528"/>
      <c r="F42" s="528"/>
      <c r="G42" s="528"/>
      <c r="H42" s="528"/>
      <c r="I42" s="528"/>
      <c r="J42" s="528"/>
      <c r="K42" s="528"/>
      <c r="L42" s="528"/>
      <c r="M42" s="529"/>
    </row>
    <row r="43" spans="1:13" ht="15" thickTop="1" x14ac:dyDescent="0.3">
      <c r="A43" s="255"/>
      <c r="B43" s="255"/>
      <c r="C43" s="256"/>
      <c r="D43" s="256"/>
      <c r="E43" s="256"/>
      <c r="F43" s="256"/>
      <c r="G43" s="256"/>
      <c r="H43" s="256"/>
      <c r="I43" s="256"/>
      <c r="J43" s="256"/>
      <c r="K43" s="256"/>
      <c r="L43" s="256"/>
      <c r="M43" s="256"/>
    </row>
    <row r="44" spans="1:13" ht="32.25" customHeight="1" x14ac:dyDescent="0.3">
      <c r="A44" s="503" t="s">
        <v>124</v>
      </c>
      <c r="B44" s="504"/>
      <c r="C44" s="504"/>
      <c r="D44" s="504"/>
      <c r="E44" s="504"/>
      <c r="F44" s="504"/>
      <c r="G44" s="504"/>
      <c r="H44" s="504"/>
      <c r="I44" s="504"/>
      <c r="J44" s="504"/>
      <c r="K44" s="504"/>
      <c r="L44" s="504"/>
      <c r="M44" s="505"/>
    </row>
    <row r="45" spans="1:13" x14ac:dyDescent="0.3">
      <c r="A45" s="255"/>
      <c r="B45" s="255"/>
      <c r="C45" s="256"/>
      <c r="D45" s="256"/>
      <c r="E45" s="256"/>
      <c r="F45" s="256"/>
      <c r="G45" s="256"/>
      <c r="H45" s="256"/>
      <c r="I45" s="256"/>
      <c r="J45" s="256"/>
      <c r="K45" s="256"/>
      <c r="L45" s="256"/>
      <c r="M45" s="256"/>
    </row>
    <row r="46" spans="1:13" ht="29.25" customHeight="1" x14ac:dyDescent="0.3">
      <c r="A46" s="503" t="s">
        <v>125</v>
      </c>
      <c r="B46" s="504"/>
      <c r="C46" s="504"/>
      <c r="D46" s="504"/>
      <c r="E46" s="504"/>
      <c r="F46" s="504"/>
      <c r="G46" s="504"/>
      <c r="H46" s="504"/>
      <c r="I46" s="504"/>
      <c r="J46" s="504"/>
      <c r="K46" s="504"/>
      <c r="L46" s="504"/>
      <c r="M46" s="505"/>
    </row>
    <row r="47" spans="1:13" x14ac:dyDescent="0.3">
      <c r="A47" s="257"/>
      <c r="B47" s="257"/>
      <c r="C47" s="257"/>
      <c r="D47" s="257"/>
      <c r="E47" s="257"/>
      <c r="F47" s="258"/>
      <c r="G47" s="258"/>
      <c r="H47" s="258"/>
      <c r="I47" s="258"/>
      <c r="J47" s="258"/>
      <c r="K47" s="258"/>
      <c r="L47" s="258"/>
      <c r="M47" s="258"/>
    </row>
    <row r="48" spans="1:13" ht="31.5" customHeight="1" x14ac:dyDescent="0.3">
      <c r="A48" s="503" t="s">
        <v>123</v>
      </c>
      <c r="B48" s="504"/>
      <c r="C48" s="504"/>
      <c r="D48" s="504"/>
      <c r="E48" s="504"/>
      <c r="F48" s="504"/>
      <c r="G48" s="504"/>
      <c r="H48" s="504"/>
      <c r="I48" s="504"/>
      <c r="J48" s="504"/>
      <c r="K48" s="504"/>
      <c r="L48" s="504"/>
      <c r="M48" s="505"/>
    </row>
  </sheetData>
  <sheetProtection formatRows="0" insertRows="0" selectLockedCells="1"/>
  <mergeCells count="18">
    <mergeCell ref="A48:M48"/>
    <mergeCell ref="B17:B24"/>
    <mergeCell ref="B26:M26"/>
    <mergeCell ref="B27:B32"/>
    <mergeCell ref="B33:M33"/>
    <mergeCell ref="B34:B36"/>
    <mergeCell ref="B37:M37"/>
    <mergeCell ref="B39:M39"/>
    <mergeCell ref="A40:M40"/>
    <mergeCell ref="B42:M42"/>
    <mergeCell ref="A44:M44"/>
    <mergeCell ref="A46:M46"/>
    <mergeCell ref="B16:M16"/>
    <mergeCell ref="L8:M8"/>
    <mergeCell ref="A13:A14"/>
    <mergeCell ref="C13:C14"/>
    <mergeCell ref="D13:D14"/>
    <mergeCell ref="E13:E14"/>
  </mergeCells>
  <pageMargins left="0.5" right="0.25" top="0.25" bottom="0.25" header="0" footer="0"/>
  <pageSetup scale="53"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58"/>
  <sheetViews>
    <sheetView topLeftCell="A37" zoomScale="80" zoomScaleNormal="80" workbookViewId="0">
      <selection activeCell="B16" sqref="B16:M16"/>
    </sheetView>
  </sheetViews>
  <sheetFormatPr defaultColWidth="8.88671875" defaultRowHeight="14.4" x14ac:dyDescent="0.3"/>
  <cols>
    <col min="1" max="1" width="56.44140625" style="53" customWidth="1"/>
    <col min="2" max="2" width="12.33203125" style="53" customWidth="1"/>
    <col min="3" max="5" width="21.109375" style="53" customWidth="1"/>
    <col min="6" max="13" width="14.88671875" style="53" customWidth="1"/>
    <col min="14" max="16" width="8.88671875" style="53"/>
    <col min="17" max="17" width="13.88671875" style="53" customWidth="1"/>
    <col min="18" max="18" width="12.5546875" style="53" customWidth="1"/>
    <col min="19" max="20" width="8.88671875" style="53"/>
    <col min="21" max="21" width="14.44140625" style="53" customWidth="1"/>
    <col min="22" max="22" width="9.44140625" style="53" customWidth="1"/>
    <col min="23" max="16384" width="8.88671875" style="53"/>
  </cols>
  <sheetData>
    <row r="1" spans="1:13" ht="23.4" x14ac:dyDescent="0.45">
      <c r="A1" s="52" t="s">
        <v>0</v>
      </c>
      <c r="L1" s="54"/>
    </row>
    <row r="2" spans="1:13" ht="18" x14ac:dyDescent="0.35">
      <c r="A2" s="55"/>
      <c r="I2" s="56" t="s">
        <v>1</v>
      </c>
      <c r="J2" s="351">
        <v>41892</v>
      </c>
      <c r="L2" s="57" t="s">
        <v>2</v>
      </c>
      <c r="M2" s="58">
        <v>41737</v>
      </c>
    </row>
    <row r="3" spans="1:13" ht="15" thickBot="1" x14ac:dyDescent="0.35">
      <c r="A3" s="54"/>
    </row>
    <row r="4" spans="1:13" ht="15.75" customHeight="1" thickTop="1" x14ac:dyDescent="0.3">
      <c r="A4" s="31" t="s">
        <v>75</v>
      </c>
      <c r="B4" s="59"/>
      <c r="C4" s="60" t="s">
        <v>4</v>
      </c>
      <c r="D4" s="441" t="s">
        <v>128</v>
      </c>
      <c r="E4" s="441"/>
      <c r="F4" s="441"/>
      <c r="G4" s="441"/>
      <c r="H4" s="441"/>
      <c r="I4" s="441"/>
      <c r="J4" s="441"/>
      <c r="K4" s="441"/>
      <c r="L4" s="441"/>
      <c r="M4" s="442"/>
    </row>
    <row r="5" spans="1:13" ht="15.6" x14ac:dyDescent="0.3">
      <c r="A5" s="443" t="s">
        <v>6</v>
      </c>
      <c r="B5" s="444"/>
      <c r="C5" s="444"/>
      <c r="D5" s="3" t="s">
        <v>7</v>
      </c>
      <c r="E5" s="3"/>
      <c r="F5" s="61"/>
      <c r="G5" s="61"/>
      <c r="J5" s="62"/>
      <c r="K5" s="326" t="s">
        <v>8</v>
      </c>
      <c r="L5" s="53" t="s">
        <v>130</v>
      </c>
      <c r="M5" s="64"/>
    </row>
    <row r="6" spans="1:13" ht="15.6" x14ac:dyDescent="0.3">
      <c r="A6" s="443" t="s">
        <v>10</v>
      </c>
      <c r="B6" s="444"/>
      <c r="C6" s="444"/>
      <c r="D6" s="3" t="s">
        <v>11</v>
      </c>
      <c r="E6" s="3"/>
      <c r="F6" s="61"/>
      <c r="G6" s="61"/>
      <c r="I6" s="62"/>
      <c r="J6" s="62"/>
      <c r="K6" s="326" t="s">
        <v>8</v>
      </c>
      <c r="M6" s="65"/>
    </row>
    <row r="7" spans="1:13" ht="15.6" x14ac:dyDescent="0.3">
      <c r="A7" s="443" t="s">
        <v>12</v>
      </c>
      <c r="B7" s="444"/>
      <c r="C7" s="444"/>
      <c r="D7" s="4">
        <v>100</v>
      </c>
      <c r="E7" s="4" t="s">
        <v>147</v>
      </c>
      <c r="F7" s="4">
        <f>12.6+4+35</f>
        <v>51.6</v>
      </c>
      <c r="G7" s="66"/>
      <c r="H7" s="66"/>
      <c r="I7" s="62"/>
      <c r="J7" s="62"/>
      <c r="K7" s="326" t="s">
        <v>13</v>
      </c>
      <c r="L7" s="67">
        <v>20</v>
      </c>
      <c r="M7" s="65" t="s">
        <v>14</v>
      </c>
    </row>
    <row r="8" spans="1:13" ht="15.6" x14ac:dyDescent="0.3">
      <c r="A8" s="443" t="s">
        <v>15</v>
      </c>
      <c r="B8" s="444"/>
      <c r="C8" s="444"/>
      <c r="D8" s="5">
        <v>41085</v>
      </c>
      <c r="E8" s="5"/>
      <c r="F8" s="61"/>
      <c r="G8" s="61"/>
      <c r="H8" s="66"/>
      <c r="I8" s="62"/>
      <c r="J8" s="62"/>
      <c r="K8" s="68" t="s">
        <v>16</v>
      </c>
      <c r="L8" s="352">
        <v>44713</v>
      </c>
      <c r="M8" s="69"/>
    </row>
    <row r="9" spans="1:13" ht="16.2" thickBot="1" x14ac:dyDescent="0.35">
      <c r="A9" s="70"/>
      <c r="B9" s="71"/>
      <c r="C9" s="71" t="s">
        <v>17</v>
      </c>
      <c r="D9" s="72" t="s">
        <v>18</v>
      </c>
      <c r="E9" s="73">
        <v>41456</v>
      </c>
      <c r="F9" s="72" t="s">
        <v>19</v>
      </c>
      <c r="G9" s="73">
        <v>41820</v>
      </c>
      <c r="H9" s="74"/>
      <c r="I9" s="75"/>
      <c r="J9" s="75"/>
      <c r="K9" s="75"/>
      <c r="L9" s="71"/>
      <c r="M9" s="76"/>
    </row>
    <row r="10" spans="1:13" ht="10.5" customHeight="1" thickTop="1" x14ac:dyDescent="0.3">
      <c r="A10" s="326"/>
      <c r="B10" s="326"/>
      <c r="C10" s="326"/>
      <c r="D10" s="77"/>
      <c r="E10" s="77"/>
      <c r="G10" s="77"/>
      <c r="I10" s="62"/>
      <c r="J10" s="62"/>
      <c r="K10" s="62"/>
      <c r="L10" s="326"/>
      <c r="M10" s="66"/>
    </row>
    <row r="11" spans="1:13" ht="15.6" x14ac:dyDescent="0.3">
      <c r="A11" s="78" t="s">
        <v>20</v>
      </c>
      <c r="B11" s="79"/>
      <c r="C11" s="326"/>
      <c r="D11" s="66"/>
      <c r="E11" s="66"/>
      <c r="F11" s="66"/>
      <c r="G11" s="66"/>
      <c r="H11" s="66"/>
      <c r="I11" s="66"/>
      <c r="J11" s="66"/>
      <c r="K11" s="66"/>
      <c r="L11" s="66"/>
      <c r="M11" s="66"/>
    </row>
    <row r="12" spans="1:13" ht="15" customHeight="1" thickBot="1" x14ac:dyDescent="0.35">
      <c r="A12" s="71"/>
      <c r="B12" s="71"/>
    </row>
    <row r="13" spans="1:13" ht="41.25" customHeight="1" thickTop="1" thickBot="1" x14ac:dyDescent="0.35">
      <c r="A13" s="445" t="s">
        <v>21</v>
      </c>
      <c r="B13" s="447" t="s">
        <v>22</v>
      </c>
      <c r="C13" s="449" t="s">
        <v>23</v>
      </c>
      <c r="D13" s="450" t="s">
        <v>24</v>
      </c>
      <c r="E13" s="451" t="s">
        <v>25</v>
      </c>
      <c r="F13" s="80" t="s">
        <v>26</v>
      </c>
      <c r="G13" s="81" t="s">
        <v>27</v>
      </c>
      <c r="H13" s="82" t="s">
        <v>28</v>
      </c>
      <c r="I13" s="82" t="s">
        <v>29</v>
      </c>
      <c r="J13" s="82" t="s">
        <v>30</v>
      </c>
      <c r="K13" s="82" t="s">
        <v>31</v>
      </c>
      <c r="L13" s="83" t="s">
        <v>32</v>
      </c>
      <c r="M13" s="84" t="s">
        <v>33</v>
      </c>
    </row>
    <row r="14" spans="1:13" ht="30" thickTop="1" thickBot="1" x14ac:dyDescent="0.35">
      <c r="A14" s="446"/>
      <c r="B14" s="448"/>
      <c r="C14" s="449"/>
      <c r="D14" s="450"/>
      <c r="E14" s="451"/>
      <c r="F14" s="85" t="s">
        <v>34</v>
      </c>
      <c r="G14" s="86" t="s">
        <v>35</v>
      </c>
      <c r="H14" s="87" t="s">
        <v>35</v>
      </c>
      <c r="I14" s="87" t="s">
        <v>35</v>
      </c>
      <c r="J14" s="87" t="s">
        <v>35</v>
      </c>
      <c r="K14" s="87" t="s">
        <v>35</v>
      </c>
      <c r="L14" s="88" t="s">
        <v>35</v>
      </c>
      <c r="M14" s="89" t="s">
        <v>35</v>
      </c>
    </row>
    <row r="15" spans="1:13" ht="30" customHeight="1" thickTop="1" x14ac:dyDescent="0.3">
      <c r="A15" s="90" t="s">
        <v>36</v>
      </c>
      <c r="B15" s="372" t="s">
        <v>79</v>
      </c>
      <c r="C15" s="91">
        <v>20000000</v>
      </c>
      <c r="D15" s="37">
        <v>2231520</v>
      </c>
      <c r="E15" s="37">
        <v>2231520</v>
      </c>
      <c r="F15" s="373">
        <v>0</v>
      </c>
      <c r="G15" s="374">
        <v>105900</v>
      </c>
      <c r="H15" s="375"/>
      <c r="I15" s="375"/>
      <c r="J15" s="375"/>
      <c r="K15" s="375"/>
      <c r="L15" s="376"/>
      <c r="M15" s="377">
        <f>SUM(F15:L15)</f>
        <v>105900</v>
      </c>
    </row>
    <row r="16" spans="1:13" ht="48" customHeight="1" thickBot="1" x14ac:dyDescent="0.35">
      <c r="A16" s="96" t="s">
        <v>38</v>
      </c>
      <c r="B16" s="530" t="s">
        <v>151</v>
      </c>
      <c r="C16" s="531"/>
      <c r="D16" s="531"/>
      <c r="E16" s="531"/>
      <c r="F16" s="531"/>
      <c r="G16" s="531"/>
      <c r="H16" s="531"/>
      <c r="I16" s="531"/>
      <c r="J16" s="531"/>
      <c r="K16" s="531"/>
      <c r="L16" s="531"/>
      <c r="M16" s="532"/>
    </row>
    <row r="17" spans="1:13" ht="19.5" customHeight="1" thickBot="1" x14ac:dyDescent="0.35">
      <c r="A17" s="97" t="s">
        <v>39</v>
      </c>
      <c r="B17" s="98"/>
      <c r="C17" s="368">
        <v>1000</v>
      </c>
      <c r="D17" s="368">
        <f>IF(D18="","",+$F$7+D18)</f>
        <v>234.6</v>
      </c>
      <c r="E17" s="368">
        <f>IF(E18="","",+$F$7+E18)</f>
        <v>234.6</v>
      </c>
      <c r="F17" s="368">
        <f>IF(F18="","",+$F$7+F18)</f>
        <v>101.16</v>
      </c>
      <c r="G17" s="369">
        <f>IF(F17="","",F17+G18)</f>
        <v>234.16</v>
      </c>
      <c r="H17" s="370">
        <f>+G17+H18</f>
        <v>234.16</v>
      </c>
      <c r="I17" s="370">
        <f t="shared" ref="I17:L17" si="0">IF(H17="","",H17+I18)</f>
        <v>234.16</v>
      </c>
      <c r="J17" s="370">
        <f t="shared" si="0"/>
        <v>234.16</v>
      </c>
      <c r="K17" s="370">
        <f t="shared" si="0"/>
        <v>234.16</v>
      </c>
      <c r="L17" s="371">
        <f t="shared" si="0"/>
        <v>234.16</v>
      </c>
      <c r="M17" s="368">
        <f>L17</f>
        <v>234.16</v>
      </c>
    </row>
    <row r="18" spans="1:13" ht="15" customHeight="1" thickTop="1" thickBot="1" x14ac:dyDescent="0.35">
      <c r="A18" s="103" t="s">
        <v>40</v>
      </c>
      <c r="B18" s="455" t="s">
        <v>41</v>
      </c>
      <c r="C18" s="104">
        <f>C17-D7</f>
        <v>900</v>
      </c>
      <c r="D18" s="104">
        <f t="shared" ref="D18:E18" si="1">IF(SUM(D19:D24)=0,0,SUM(D19:D24))</f>
        <v>183</v>
      </c>
      <c r="E18" s="104">
        <f t="shared" si="1"/>
        <v>183</v>
      </c>
      <c r="F18" s="104">
        <f>IF(SUM(F19:F24)=0,0,SUM(F19:F24))</f>
        <v>49.56</v>
      </c>
      <c r="G18" s="105">
        <f>SUM(G19:G24)</f>
        <v>133</v>
      </c>
      <c r="H18" s="106">
        <f t="shared" ref="H18:M18" si="2">SUM(H19:H24)</f>
        <v>0</v>
      </c>
      <c r="I18" s="106">
        <f t="shared" si="2"/>
        <v>0</v>
      </c>
      <c r="J18" s="106">
        <f t="shared" si="2"/>
        <v>0</v>
      </c>
      <c r="K18" s="106">
        <f t="shared" si="2"/>
        <v>0</v>
      </c>
      <c r="L18" s="106">
        <f t="shared" si="2"/>
        <v>0</v>
      </c>
      <c r="M18" s="327">
        <f t="shared" si="2"/>
        <v>182.56</v>
      </c>
    </row>
    <row r="19" spans="1:13" ht="15" customHeight="1" x14ac:dyDescent="0.3">
      <c r="A19" s="108" t="s">
        <v>42</v>
      </c>
      <c r="B19" s="455"/>
      <c r="C19" s="109"/>
      <c r="D19" s="47">
        <v>81</v>
      </c>
      <c r="E19" s="8">
        <v>81</v>
      </c>
      <c r="F19" s="116">
        <v>24.36</v>
      </c>
      <c r="G19" s="335">
        <v>57</v>
      </c>
      <c r="H19" s="111"/>
      <c r="I19" s="111"/>
      <c r="J19" s="111"/>
      <c r="K19" s="111"/>
      <c r="L19" s="112"/>
      <c r="M19" s="113">
        <f>IF(SUM(F19:L19)=0,"",SUM(F19:L19))</f>
        <v>81.36</v>
      </c>
    </row>
    <row r="20" spans="1:13" ht="15" customHeight="1" x14ac:dyDescent="0.3">
      <c r="A20" s="114" t="s">
        <v>43</v>
      </c>
      <c r="B20" s="455"/>
      <c r="C20" s="115"/>
      <c r="D20" s="48"/>
      <c r="E20" s="10"/>
      <c r="F20" s="116"/>
      <c r="G20" s="335"/>
      <c r="H20" s="117"/>
      <c r="I20" s="117"/>
      <c r="J20" s="117"/>
      <c r="K20" s="117"/>
      <c r="L20" s="118"/>
      <c r="M20" s="113" t="str">
        <f t="shared" ref="M20:M24" si="3">IF(SUM(F20:L20)=0,"",SUM(F20:L20))</f>
        <v/>
      </c>
    </row>
    <row r="21" spans="1:13" ht="15" customHeight="1" x14ac:dyDescent="0.3">
      <c r="A21" s="119" t="s">
        <v>44</v>
      </c>
      <c r="B21" s="455"/>
      <c r="C21" s="115"/>
      <c r="D21" s="48"/>
      <c r="E21" s="10"/>
      <c r="F21" s="116"/>
      <c r="G21" s="335"/>
      <c r="H21" s="117"/>
      <c r="I21" s="117"/>
      <c r="J21" s="117"/>
      <c r="K21" s="117"/>
      <c r="L21" s="118"/>
      <c r="M21" s="113" t="str">
        <f t="shared" si="3"/>
        <v/>
      </c>
    </row>
    <row r="22" spans="1:13" ht="15" customHeight="1" x14ac:dyDescent="0.3">
      <c r="A22" s="119" t="s">
        <v>45</v>
      </c>
      <c r="B22" s="455"/>
      <c r="C22" s="115"/>
      <c r="D22" s="48">
        <v>102</v>
      </c>
      <c r="E22" s="10">
        <v>102</v>
      </c>
      <c r="F22" s="314">
        <v>25.2</v>
      </c>
      <c r="G22" s="354">
        <v>76</v>
      </c>
      <c r="H22" s="117"/>
      <c r="I22" s="117"/>
      <c r="J22" s="117"/>
      <c r="K22" s="117"/>
      <c r="L22" s="118"/>
      <c r="M22" s="113">
        <f>IF(SUM(F22:L22)=0,"",SUM(F22:L22))</f>
        <v>101.2</v>
      </c>
    </row>
    <row r="23" spans="1:13" ht="15" customHeight="1" x14ac:dyDescent="0.3">
      <c r="A23" s="119" t="s">
        <v>46</v>
      </c>
      <c r="B23" s="455"/>
      <c r="C23" s="115"/>
      <c r="D23" s="48"/>
      <c r="E23" s="10"/>
      <c r="F23" s="116"/>
      <c r="G23" s="320"/>
      <c r="H23" s="117"/>
      <c r="I23" s="117"/>
      <c r="J23" s="117"/>
      <c r="K23" s="117"/>
      <c r="L23" s="118"/>
      <c r="M23" s="113" t="str">
        <f t="shared" si="3"/>
        <v/>
      </c>
    </row>
    <row r="24" spans="1:13" ht="15" customHeight="1" thickBot="1" x14ac:dyDescent="0.35">
      <c r="A24" s="120" t="s">
        <v>47</v>
      </c>
      <c r="B24" s="455"/>
      <c r="C24" s="121"/>
      <c r="D24" s="49"/>
      <c r="E24" s="12"/>
      <c r="F24" s="122"/>
      <c r="G24" s="321"/>
      <c r="H24" s="123"/>
      <c r="I24" s="123"/>
      <c r="J24" s="123"/>
      <c r="K24" s="123"/>
      <c r="L24" s="124"/>
      <c r="M24" s="125" t="str">
        <f t="shared" si="3"/>
        <v/>
      </c>
    </row>
    <row r="25" spans="1:13" ht="15" customHeight="1" x14ac:dyDescent="0.3">
      <c r="A25" s="120" t="s">
        <v>48</v>
      </c>
      <c r="B25" s="126" t="s">
        <v>49</v>
      </c>
      <c r="C25" s="127"/>
      <c r="D25" s="50"/>
      <c r="E25" s="14"/>
      <c r="F25" s="128"/>
      <c r="G25" s="15"/>
      <c r="H25" s="129"/>
      <c r="I25" s="129"/>
      <c r="J25" s="129"/>
      <c r="K25" s="129"/>
      <c r="L25" s="130"/>
      <c r="M25" s="131"/>
    </row>
    <row r="26" spans="1:13" ht="45" customHeight="1" thickBot="1" x14ac:dyDescent="0.35">
      <c r="A26" s="132" t="s">
        <v>50</v>
      </c>
      <c r="B26" s="488" t="s">
        <v>142</v>
      </c>
      <c r="C26" s="493"/>
      <c r="D26" s="493"/>
      <c r="E26" s="493"/>
      <c r="F26" s="493"/>
      <c r="G26" s="493"/>
      <c r="H26" s="493"/>
      <c r="I26" s="493"/>
      <c r="J26" s="493"/>
      <c r="K26" s="493"/>
      <c r="L26" s="493"/>
      <c r="M26" s="494"/>
    </row>
    <row r="27" spans="1:13" ht="15" customHeight="1" x14ac:dyDescent="0.3">
      <c r="A27" s="136" t="s">
        <v>52</v>
      </c>
      <c r="B27" s="456" t="s">
        <v>53</v>
      </c>
      <c r="C27" s="137">
        <v>520</v>
      </c>
      <c r="D27" s="137">
        <f>IF(SUM(D28:D32)=0,"",SUM(D28:D32))</f>
        <v>97</v>
      </c>
      <c r="E27" s="137">
        <f t="shared" ref="E27" si="4">IF($D27="n.a.","n.a.",IF(SUM(E28:E32)=0,"",SUM(E28:E32)))</f>
        <v>97</v>
      </c>
      <c r="F27" s="138">
        <f>IF($D27="n.a.","n.a.",IF(SUM(F28:F32)=0,"",SUM(F28:F32)))</f>
        <v>32</v>
      </c>
      <c r="G27" s="139">
        <f>IF($D27="n.a.","n.a.",IF(SUM(G28:G32)=0,0,SUM(G28:G32)))</f>
        <v>65</v>
      </c>
      <c r="H27" s="140" t="str">
        <f t="shared" ref="H27:M27" si="5">IF($D27="n.a.","n.a.",IF(SUM(H28:H32)=0,"",SUM(H28:H32)))</f>
        <v/>
      </c>
      <c r="I27" s="140" t="str">
        <f t="shared" si="5"/>
        <v/>
      </c>
      <c r="J27" s="140" t="str">
        <f t="shared" si="5"/>
        <v/>
      </c>
      <c r="K27" s="140" t="str">
        <f t="shared" si="5"/>
        <v/>
      </c>
      <c r="L27" s="141" t="str">
        <f t="shared" si="5"/>
        <v/>
      </c>
      <c r="M27" s="137">
        <f t="shared" si="5"/>
        <v>97</v>
      </c>
    </row>
    <row r="28" spans="1:13" ht="15" customHeight="1" x14ac:dyDescent="0.3">
      <c r="A28" s="142" t="s">
        <v>55</v>
      </c>
      <c r="B28" s="455"/>
      <c r="C28" s="143">
        <v>350</v>
      </c>
      <c r="D28" s="34">
        <v>8</v>
      </c>
      <c r="E28" s="34">
        <v>8</v>
      </c>
      <c r="F28" s="144"/>
      <c r="G28" s="18">
        <v>8</v>
      </c>
      <c r="H28" s="145"/>
      <c r="I28" s="145"/>
      <c r="J28" s="145"/>
      <c r="K28" s="145"/>
      <c r="L28" s="146"/>
      <c r="M28" s="147">
        <f>IF(D28="","",SUM(F28:L28))</f>
        <v>8</v>
      </c>
    </row>
    <row r="29" spans="1:13" ht="15" customHeight="1" x14ac:dyDescent="0.3">
      <c r="A29" s="142" t="s">
        <v>56</v>
      </c>
      <c r="B29" s="455"/>
      <c r="C29" s="143">
        <v>120</v>
      </c>
      <c r="D29" s="34">
        <v>89</v>
      </c>
      <c r="E29" s="34">
        <v>89</v>
      </c>
      <c r="F29" s="144">
        <v>32</v>
      </c>
      <c r="G29" s="18">
        <v>57</v>
      </c>
      <c r="H29" s="145"/>
      <c r="I29" s="145"/>
      <c r="J29" s="145"/>
      <c r="K29" s="145"/>
      <c r="L29" s="146"/>
      <c r="M29" s="147">
        <f t="shared" ref="M29:M32" si="6">IF(D29="","",SUM(F29:L29))</f>
        <v>89</v>
      </c>
    </row>
    <row r="30" spans="1:13" ht="15" customHeight="1" x14ac:dyDescent="0.3">
      <c r="A30" s="142" t="s">
        <v>57</v>
      </c>
      <c r="B30" s="455"/>
      <c r="C30" s="143"/>
      <c r="D30" s="34"/>
      <c r="E30" s="34"/>
      <c r="F30" s="144"/>
      <c r="G30" s="18"/>
      <c r="H30" s="145"/>
      <c r="I30" s="145"/>
      <c r="J30" s="145"/>
      <c r="K30" s="145"/>
      <c r="L30" s="146"/>
      <c r="M30" s="147" t="str">
        <f t="shared" si="6"/>
        <v/>
      </c>
    </row>
    <row r="31" spans="1:13" ht="15" customHeight="1" x14ac:dyDescent="0.3">
      <c r="A31" s="142" t="s">
        <v>58</v>
      </c>
      <c r="B31" s="455"/>
      <c r="C31" s="143"/>
      <c r="D31" s="34"/>
      <c r="E31" s="34"/>
      <c r="F31" s="144"/>
      <c r="G31" s="18"/>
      <c r="H31" s="145"/>
      <c r="I31" s="145"/>
      <c r="J31" s="145"/>
      <c r="K31" s="145"/>
      <c r="L31" s="146"/>
      <c r="M31" s="147" t="str">
        <f t="shared" si="6"/>
        <v/>
      </c>
    </row>
    <row r="32" spans="1:13" ht="15" customHeight="1" x14ac:dyDescent="0.3">
      <c r="A32" s="148" t="s">
        <v>140</v>
      </c>
      <c r="B32" s="457"/>
      <c r="C32" s="143">
        <v>50</v>
      </c>
      <c r="D32" s="34"/>
      <c r="E32" s="34"/>
      <c r="F32" s="144"/>
      <c r="G32" s="18"/>
      <c r="H32" s="145"/>
      <c r="I32" s="145"/>
      <c r="J32" s="145"/>
      <c r="K32" s="145"/>
      <c r="L32" s="146"/>
      <c r="M32" s="147" t="str">
        <f t="shared" si="6"/>
        <v/>
      </c>
    </row>
    <row r="33" spans="1:26" ht="30" customHeight="1" thickBot="1" x14ac:dyDescent="0.35">
      <c r="A33" s="159" t="s">
        <v>60</v>
      </c>
      <c r="B33" s="472"/>
      <c r="C33" s="473"/>
      <c r="D33" s="473"/>
      <c r="E33" s="473"/>
      <c r="F33" s="473"/>
      <c r="G33" s="473"/>
      <c r="H33" s="473"/>
      <c r="I33" s="473"/>
      <c r="J33" s="473"/>
      <c r="K33" s="473"/>
      <c r="L33" s="473"/>
      <c r="M33" s="474"/>
    </row>
    <row r="34" spans="1:26" ht="17.25" customHeight="1" x14ac:dyDescent="0.3">
      <c r="A34" s="136" t="s">
        <v>61</v>
      </c>
      <c r="B34" s="458" t="s">
        <v>82</v>
      </c>
      <c r="C34" s="149" t="s">
        <v>54</v>
      </c>
      <c r="D34" s="51" t="s">
        <v>54</v>
      </c>
      <c r="E34" s="150" t="str">
        <f>IF($D34="n.a.","n.a.",E35+E36)</f>
        <v>n.a.</v>
      </c>
      <c r="F34" s="151" t="str">
        <f t="shared" ref="F34:M34" si="7">IF($C34="n.a.","n.a.",F35+F36)</f>
        <v>n.a.</v>
      </c>
      <c r="G34" s="152" t="str">
        <f t="shared" si="7"/>
        <v>n.a.</v>
      </c>
      <c r="H34" s="153" t="str">
        <f t="shared" si="7"/>
        <v>n.a.</v>
      </c>
      <c r="I34" s="153" t="str">
        <f t="shared" si="7"/>
        <v>n.a.</v>
      </c>
      <c r="J34" s="153" t="str">
        <f t="shared" si="7"/>
        <v>n.a.</v>
      </c>
      <c r="K34" s="153" t="str">
        <f t="shared" si="7"/>
        <v>n.a.</v>
      </c>
      <c r="L34" s="153" t="str">
        <f t="shared" si="7"/>
        <v>n.a.</v>
      </c>
      <c r="M34" s="154" t="str">
        <f t="shared" si="7"/>
        <v>n.a.</v>
      </c>
    </row>
    <row r="35" spans="1:26" ht="15" customHeight="1" x14ac:dyDescent="0.3">
      <c r="A35" s="119" t="s">
        <v>62</v>
      </c>
      <c r="B35" s="459"/>
      <c r="C35" s="155"/>
      <c r="D35" s="40"/>
      <c r="E35" s="40"/>
      <c r="F35" s="156"/>
      <c r="G35" s="41"/>
      <c r="H35" s="157"/>
      <c r="I35" s="157"/>
      <c r="J35" s="157"/>
      <c r="K35" s="157"/>
      <c r="L35" s="157"/>
      <c r="M35" s="158" t="str">
        <f>IF($C$34="n.a.","",SUM(F35:L35))</f>
        <v/>
      </c>
      <c r="Q35" s="359"/>
      <c r="R35" s="359"/>
      <c r="S35" s="359"/>
      <c r="T35" s="359"/>
      <c r="U35" s="359"/>
    </row>
    <row r="36" spans="1:26" ht="15" customHeight="1" x14ac:dyDescent="0.3">
      <c r="A36" s="119" t="s">
        <v>63</v>
      </c>
      <c r="B36" s="460"/>
      <c r="C36" s="155"/>
      <c r="D36" s="40"/>
      <c r="E36" s="40"/>
      <c r="F36" s="156"/>
      <c r="G36" s="41"/>
      <c r="H36" s="157"/>
      <c r="I36" s="157"/>
      <c r="J36" s="157"/>
      <c r="K36" s="157"/>
      <c r="L36" s="157"/>
      <c r="M36" s="158" t="str">
        <f>IF($C$34="n.a.","",SUM(F36:L36))</f>
        <v/>
      </c>
      <c r="Q36" s="359"/>
      <c r="R36" s="359"/>
      <c r="S36" s="359"/>
      <c r="T36" s="359"/>
      <c r="U36" s="359"/>
    </row>
    <row r="37" spans="1:26" s="160" customFormat="1" ht="30" customHeight="1" thickBot="1" x14ac:dyDescent="0.35">
      <c r="A37" s="159" t="s">
        <v>64</v>
      </c>
      <c r="B37" s="438"/>
      <c r="C37" s="439"/>
      <c r="D37" s="439"/>
      <c r="E37" s="439"/>
      <c r="F37" s="439"/>
      <c r="G37" s="439"/>
      <c r="H37" s="439"/>
      <c r="I37" s="439"/>
      <c r="J37" s="439"/>
      <c r="K37" s="439"/>
      <c r="L37" s="439"/>
      <c r="M37" s="440"/>
      <c r="Q37" s="360"/>
      <c r="R37" s="359"/>
      <c r="S37" s="360"/>
      <c r="T37" s="360"/>
      <c r="U37" s="360"/>
    </row>
    <row r="38" spans="1:26" s="160" customFormat="1" ht="35.25" customHeight="1" x14ac:dyDescent="0.3">
      <c r="A38" s="136" t="s">
        <v>65</v>
      </c>
      <c r="B38" s="325" t="s">
        <v>66</v>
      </c>
      <c r="C38" s="161" t="s">
        <v>54</v>
      </c>
      <c r="D38" s="42" t="s">
        <v>54</v>
      </c>
      <c r="E38" s="42" t="s">
        <v>54</v>
      </c>
      <c r="F38" s="162" t="str">
        <f t="shared" ref="F38" si="8">IF($D38="n.a.","n.a.","")</f>
        <v>n.a.</v>
      </c>
      <c r="G38" s="43" t="str">
        <f>IF($D38="n.a.","n.a.","")</f>
        <v>n.a.</v>
      </c>
      <c r="H38" s="163" t="str">
        <f t="shared" ref="H38:L38" si="9">IF($D38="n.a.","n.a.","")</f>
        <v>n.a.</v>
      </c>
      <c r="I38" s="163" t="str">
        <f t="shared" si="9"/>
        <v>n.a.</v>
      </c>
      <c r="J38" s="163" t="str">
        <f t="shared" si="9"/>
        <v>n.a.</v>
      </c>
      <c r="K38" s="163" t="str">
        <f t="shared" si="9"/>
        <v>n.a.</v>
      </c>
      <c r="L38" s="163" t="str">
        <f t="shared" si="9"/>
        <v>n.a.</v>
      </c>
      <c r="M38" s="164" t="str">
        <f>IF(D38="n.a.","n.a.",SUM(F38:L38))</f>
        <v>n.a.</v>
      </c>
      <c r="Q38" s="360"/>
      <c r="R38" s="360"/>
      <c r="S38" s="360"/>
      <c r="T38" s="360"/>
      <c r="U38" s="360"/>
    </row>
    <row r="39" spans="1:26" s="160" customFormat="1" ht="15" customHeight="1" thickBot="1" x14ac:dyDescent="0.35">
      <c r="A39" s="108" t="s">
        <v>67</v>
      </c>
      <c r="B39" s="133"/>
      <c r="C39" s="165"/>
      <c r="D39" s="165"/>
      <c r="E39" s="165"/>
      <c r="F39" s="134"/>
      <c r="G39" s="134"/>
      <c r="H39" s="134"/>
      <c r="I39" s="134"/>
      <c r="J39" s="134"/>
      <c r="K39" s="134"/>
      <c r="L39" s="134"/>
      <c r="M39" s="135"/>
      <c r="R39" s="359"/>
    </row>
    <row r="40" spans="1:26" ht="38.25" customHeight="1" x14ac:dyDescent="0.3">
      <c r="A40" s="461" t="s">
        <v>68</v>
      </c>
      <c r="B40" s="462"/>
      <c r="C40" s="462"/>
      <c r="D40" s="462"/>
      <c r="E40" s="462"/>
      <c r="F40" s="462"/>
      <c r="G40" s="462"/>
      <c r="H40" s="462"/>
      <c r="I40" s="462"/>
      <c r="J40" s="462"/>
      <c r="K40" s="462"/>
      <c r="L40" s="462"/>
      <c r="M40" s="463"/>
      <c r="V40" s="181"/>
      <c r="X40" s="341"/>
    </row>
    <row r="41" spans="1:26" ht="20.25" customHeight="1" x14ac:dyDescent="0.3">
      <c r="A41" s="35" t="s">
        <v>85</v>
      </c>
      <c r="B41" s="315" t="s">
        <v>86</v>
      </c>
      <c r="C41" s="315"/>
      <c r="D41" s="315"/>
      <c r="E41" s="316"/>
      <c r="F41" s="317">
        <v>450</v>
      </c>
      <c r="G41" s="355">
        <f>250+725</f>
        <v>975</v>
      </c>
      <c r="H41" s="168"/>
      <c r="I41" s="168"/>
      <c r="J41" s="168"/>
      <c r="K41" s="168"/>
      <c r="L41" s="168"/>
      <c r="M41" s="169">
        <f>SUM(F41:L41)</f>
        <v>1425</v>
      </c>
      <c r="P41" s="341"/>
      <c r="Q41" s="341"/>
      <c r="R41" s="341"/>
      <c r="S41" s="341"/>
      <c r="T41" s="341"/>
      <c r="U41" s="341"/>
      <c r="V41" s="341"/>
      <c r="W41" s="341"/>
      <c r="X41" s="341"/>
      <c r="Z41" s="363"/>
    </row>
    <row r="42" spans="1:26" ht="16.5" customHeight="1" x14ac:dyDescent="0.3">
      <c r="A42" s="35" t="s">
        <v>87</v>
      </c>
      <c r="B42" s="344" t="s">
        <v>86</v>
      </c>
      <c r="C42" s="416"/>
      <c r="D42" s="416"/>
      <c r="E42" s="346"/>
      <c r="F42" s="417">
        <v>80</v>
      </c>
      <c r="G42" s="418">
        <v>39</v>
      </c>
      <c r="H42" s="419"/>
      <c r="I42" s="419"/>
      <c r="J42" s="419"/>
      <c r="K42" s="419"/>
      <c r="L42" s="419"/>
      <c r="M42" s="420"/>
      <c r="P42" s="341"/>
      <c r="Q42" s="341"/>
      <c r="R42" s="341"/>
      <c r="S42" s="341"/>
      <c r="T42" s="341"/>
      <c r="U42" s="341"/>
      <c r="V42" s="341"/>
      <c r="W42" s="341"/>
      <c r="X42" s="341"/>
      <c r="Z42" s="341"/>
    </row>
    <row r="43" spans="1:26" ht="21" customHeight="1" thickBot="1" x14ac:dyDescent="0.35">
      <c r="A43" s="30" t="s">
        <v>71</v>
      </c>
      <c r="B43" s="533"/>
      <c r="C43" s="534"/>
      <c r="D43" s="534"/>
      <c r="E43" s="534"/>
      <c r="F43" s="534"/>
      <c r="G43" s="534"/>
      <c r="H43" s="534"/>
      <c r="I43" s="534"/>
      <c r="J43" s="534"/>
      <c r="K43" s="534"/>
      <c r="L43" s="534"/>
      <c r="M43" s="535"/>
      <c r="P43" s="341"/>
      <c r="Q43" s="341"/>
      <c r="R43" s="341"/>
      <c r="S43" s="341"/>
      <c r="T43" s="341"/>
      <c r="U43" s="341"/>
      <c r="V43" s="341"/>
      <c r="W43" s="341"/>
      <c r="X43" s="341"/>
      <c r="Z43" s="341"/>
    </row>
    <row r="44" spans="1:26" ht="6" customHeight="1" thickTop="1" x14ac:dyDescent="0.3">
      <c r="A44" s="170"/>
      <c r="B44" s="170"/>
      <c r="C44" s="333"/>
      <c r="D44" s="334"/>
      <c r="E44" s="334"/>
      <c r="F44" s="334"/>
      <c r="G44" s="177"/>
      <c r="H44" s="177"/>
      <c r="I44" s="177"/>
      <c r="J44" s="177"/>
      <c r="K44" s="177"/>
      <c r="L44" s="177"/>
      <c r="M44" s="177"/>
    </row>
    <row r="45" spans="1:26" ht="3" hidden="1" customHeight="1" x14ac:dyDescent="0.3">
      <c r="B45" s="177"/>
      <c r="C45" s="177"/>
      <c r="D45" s="177"/>
      <c r="E45" s="177"/>
      <c r="F45" s="177"/>
      <c r="G45" s="177"/>
      <c r="H45" s="177"/>
      <c r="I45" s="177"/>
      <c r="J45" s="177"/>
      <c r="K45" s="177"/>
      <c r="L45" s="177"/>
      <c r="M45" s="177"/>
    </row>
    <row r="46" spans="1:26" ht="21" hidden="1" customHeight="1" x14ac:dyDescent="0.3">
      <c r="A46" s="178"/>
      <c r="B46" s="178"/>
      <c r="C46" s="179"/>
      <c r="D46" s="177"/>
      <c r="E46" s="177"/>
      <c r="F46" s="177"/>
      <c r="G46" s="181"/>
      <c r="H46" s="181"/>
      <c r="I46" s="181"/>
      <c r="J46" s="181"/>
      <c r="K46" s="181"/>
      <c r="L46" s="181"/>
      <c r="M46" s="181"/>
    </row>
    <row r="47" spans="1:26" ht="21" hidden="1" customHeight="1" x14ac:dyDescent="0.3">
      <c r="B47" s="177"/>
      <c r="C47" s="177"/>
      <c r="D47" s="177"/>
      <c r="E47" s="177"/>
      <c r="F47" s="177"/>
      <c r="G47" s="182"/>
      <c r="H47" s="182"/>
      <c r="I47" s="182"/>
      <c r="J47" s="182"/>
      <c r="K47" s="182"/>
      <c r="L47" s="182"/>
      <c r="M47" s="182"/>
    </row>
    <row r="48" spans="1:26" ht="21" hidden="1" customHeight="1" x14ac:dyDescent="0.3">
      <c r="A48" s="180"/>
      <c r="B48" s="180"/>
      <c r="C48" s="180"/>
      <c r="D48" s="180"/>
      <c r="E48" s="180"/>
      <c r="F48" s="181"/>
    </row>
    <row r="49" spans="1:24" ht="21" hidden="1" customHeight="1" x14ac:dyDescent="0.3">
      <c r="A49" s="182"/>
      <c r="B49" s="182"/>
      <c r="C49" s="182"/>
      <c r="D49" s="182"/>
      <c r="E49" s="182"/>
      <c r="F49" s="182"/>
    </row>
    <row r="50" spans="1:24" ht="21" hidden="1" customHeight="1" x14ac:dyDescent="0.3"/>
    <row r="51" spans="1:24" ht="21" hidden="1" customHeight="1" x14ac:dyDescent="0.3">
      <c r="G51" s="1"/>
      <c r="H51" s="1"/>
      <c r="I51" s="1"/>
      <c r="J51" s="1"/>
      <c r="K51" s="1"/>
      <c r="L51" s="1"/>
      <c r="M51" s="1"/>
    </row>
    <row r="52" spans="1:24" s="183" customFormat="1" ht="35.25" hidden="1" customHeight="1" x14ac:dyDescent="0.3">
      <c r="A52" s="53"/>
      <c r="B52" s="53"/>
      <c r="C52" s="53"/>
      <c r="D52" s="53"/>
      <c r="E52" s="53"/>
      <c r="F52" s="53"/>
      <c r="G52" s="323"/>
      <c r="H52" s="323"/>
      <c r="I52" s="323"/>
      <c r="J52" s="323"/>
      <c r="K52" s="323"/>
      <c r="L52" s="323"/>
      <c r="M52" s="323"/>
    </row>
    <row r="53" spans="1:24" ht="15.6" x14ac:dyDescent="0.3">
      <c r="A53" s="36" t="s">
        <v>88</v>
      </c>
      <c r="B53" s="1"/>
      <c r="C53" s="1"/>
      <c r="D53" s="1"/>
      <c r="E53" s="1"/>
      <c r="F53" s="1"/>
      <c r="G53" s="46"/>
      <c r="H53" s="46"/>
      <c r="I53" s="46"/>
      <c r="J53" s="46"/>
      <c r="K53" s="46"/>
      <c r="L53" s="46"/>
      <c r="M53" s="46"/>
      <c r="U53" s="364"/>
      <c r="V53" s="364"/>
      <c r="W53" s="364"/>
      <c r="X53" s="364"/>
    </row>
    <row r="54" spans="1:24" ht="32.25" customHeight="1" x14ac:dyDescent="0.3">
      <c r="A54" s="470" t="s">
        <v>138</v>
      </c>
      <c r="B54" s="470"/>
      <c r="C54" s="470"/>
      <c r="D54" s="470"/>
      <c r="E54" s="470"/>
      <c r="F54" s="470"/>
      <c r="G54" s="470"/>
      <c r="H54" s="470"/>
      <c r="I54" s="470"/>
      <c r="J54" s="470"/>
      <c r="K54" s="470"/>
      <c r="L54" s="470"/>
      <c r="M54" s="470"/>
      <c r="V54" s="364"/>
    </row>
    <row r="55" spans="1:24" ht="15.6" x14ac:dyDescent="0.3">
      <c r="A55" s="46"/>
      <c r="B55" s="46"/>
      <c r="C55" s="46"/>
      <c r="D55" s="46"/>
      <c r="E55" s="46"/>
      <c r="F55" s="46"/>
      <c r="G55" s="46"/>
      <c r="H55" s="46"/>
      <c r="I55" s="46"/>
      <c r="J55" s="46"/>
      <c r="K55" s="46"/>
      <c r="L55" s="46"/>
      <c r="M55" s="46"/>
    </row>
    <row r="56" spans="1:24" ht="18.75" customHeight="1" x14ac:dyDescent="0.3">
      <c r="A56" s="470" t="s">
        <v>89</v>
      </c>
      <c r="B56" s="470"/>
      <c r="C56" s="470"/>
      <c r="D56" s="470"/>
      <c r="E56" s="470"/>
      <c r="F56" s="470"/>
      <c r="G56" s="470"/>
      <c r="H56" s="470"/>
      <c r="I56" s="470"/>
      <c r="J56" s="470"/>
      <c r="K56" s="470"/>
      <c r="L56" s="470"/>
      <c r="M56" s="470"/>
    </row>
    <row r="57" spans="1:24" ht="15.6" x14ac:dyDescent="0.3">
      <c r="A57" s="46"/>
      <c r="B57" s="46"/>
      <c r="C57" s="46"/>
      <c r="D57" s="46"/>
      <c r="E57" s="46"/>
      <c r="F57" s="46"/>
    </row>
    <row r="58" spans="1:24" ht="22.8" customHeight="1" x14ac:dyDescent="0.3">
      <c r="A58" s="324" t="s">
        <v>131</v>
      </c>
      <c r="B58" s="324"/>
      <c r="C58" s="324"/>
      <c r="D58" s="324"/>
      <c r="E58" s="324"/>
      <c r="F58" s="324"/>
    </row>
  </sheetData>
  <sheetProtection formatRows="0" insertRows="0" selectLockedCells="1"/>
  <mergeCells count="21">
    <mergeCell ref="D13:D14"/>
    <mergeCell ref="E13:E14"/>
    <mergeCell ref="B16:M16"/>
    <mergeCell ref="B13:B14"/>
    <mergeCell ref="B43:M43"/>
    <mergeCell ref="A54:M54"/>
    <mergeCell ref="A56:M56"/>
    <mergeCell ref="D4:M4"/>
    <mergeCell ref="A5:C5"/>
    <mergeCell ref="A6:C6"/>
    <mergeCell ref="A7:C7"/>
    <mergeCell ref="A8:C8"/>
    <mergeCell ref="A40:M40"/>
    <mergeCell ref="B26:M26"/>
    <mergeCell ref="B27:B32"/>
    <mergeCell ref="B33:M33"/>
    <mergeCell ref="B34:B36"/>
    <mergeCell ref="B37:M37"/>
    <mergeCell ref="B18:B24"/>
    <mergeCell ref="A13:A14"/>
    <mergeCell ref="C13:C14"/>
  </mergeCells>
  <dataValidations count="1">
    <dataValidation operator="greaterThan" allowBlank="1" showInputMessage="1" showErrorMessage="1" sqref="B15:B18 C34:M36 C44:F45 C38:M42 A15:A42 B25:B42 A43:B45 C15:M15 C17:M32"/>
  </dataValidations>
  <pageMargins left="0.5" right="0.25" top="0.25" bottom="0.25" header="0" footer="0"/>
  <pageSetup scale="51"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7"/>
  <sheetViews>
    <sheetView tabSelected="1" topLeftCell="A28" zoomScale="80" zoomScaleNormal="80" workbookViewId="0">
      <selection activeCell="B16" sqref="B16:M16"/>
    </sheetView>
  </sheetViews>
  <sheetFormatPr defaultColWidth="9.109375" defaultRowHeight="14.4" x14ac:dyDescent="0.3"/>
  <cols>
    <col min="1" max="1" width="56.44140625" style="53" customWidth="1"/>
    <col min="2" max="2" width="12.33203125" style="53" customWidth="1"/>
    <col min="3" max="5" width="21.109375" style="53" customWidth="1"/>
    <col min="6" max="6" width="14.88671875" style="53" customWidth="1"/>
    <col min="7" max="7" width="15.88671875" style="53" customWidth="1"/>
    <col min="8" max="8" width="12.5546875" style="53" customWidth="1"/>
    <col min="9" max="11" width="12.44140625" style="53" customWidth="1"/>
    <col min="12" max="12" width="13.5546875" style="53" customWidth="1"/>
    <col min="13" max="13" width="14.88671875" style="53" customWidth="1"/>
    <col min="14" max="16384" width="9.109375" style="53"/>
  </cols>
  <sheetData>
    <row r="1" spans="1:13" ht="23.4" x14ac:dyDescent="0.45">
      <c r="A1" s="52" t="s">
        <v>0</v>
      </c>
      <c r="L1" s="54"/>
    </row>
    <row r="2" spans="1:13" ht="18" x14ac:dyDescent="0.35">
      <c r="A2" s="55"/>
      <c r="I2" s="56" t="s">
        <v>1</v>
      </c>
      <c r="J2" s="356">
        <v>41892</v>
      </c>
      <c r="L2" s="57" t="s">
        <v>2</v>
      </c>
      <c r="M2" s="58">
        <v>41737</v>
      </c>
    </row>
    <row r="3" spans="1:13" ht="15" thickBot="1" x14ac:dyDescent="0.35">
      <c r="A3" s="54"/>
    </row>
    <row r="4" spans="1:13" ht="15.75" customHeight="1" thickTop="1" x14ac:dyDescent="0.3">
      <c r="A4" s="2" t="s">
        <v>90</v>
      </c>
      <c r="B4" s="59"/>
      <c r="C4" s="60" t="s">
        <v>4</v>
      </c>
      <c r="D4" s="441" t="s">
        <v>129</v>
      </c>
      <c r="E4" s="441"/>
      <c r="F4" s="441"/>
      <c r="G4" s="441"/>
      <c r="H4" s="441"/>
      <c r="I4" s="441"/>
      <c r="J4" s="441"/>
      <c r="K4" s="441"/>
      <c r="L4" s="441"/>
      <c r="M4" s="442"/>
    </row>
    <row r="5" spans="1:13" ht="15.75" customHeight="1" x14ac:dyDescent="0.3">
      <c r="A5" s="443" t="s">
        <v>6</v>
      </c>
      <c r="B5" s="444"/>
      <c r="C5" s="444"/>
      <c r="D5" s="3" t="s">
        <v>7</v>
      </c>
      <c r="E5" s="3"/>
      <c r="F5" s="61"/>
      <c r="G5" s="61"/>
      <c r="J5" s="62"/>
      <c r="K5" s="326" t="s">
        <v>8</v>
      </c>
      <c r="L5" s="365" t="s">
        <v>132</v>
      </c>
      <c r="M5" s="64"/>
    </row>
    <row r="6" spans="1:13" ht="15.6" x14ac:dyDescent="0.3">
      <c r="A6" s="443" t="s">
        <v>10</v>
      </c>
      <c r="B6" s="444"/>
      <c r="C6" s="444"/>
      <c r="D6" s="3" t="s">
        <v>11</v>
      </c>
      <c r="E6" s="3"/>
      <c r="F6" s="61"/>
      <c r="G6" s="61"/>
      <c r="I6" s="62"/>
      <c r="J6" s="62"/>
      <c r="K6" s="326" t="s">
        <v>8</v>
      </c>
      <c r="M6" s="65"/>
    </row>
    <row r="7" spans="1:13" ht="15.6" x14ac:dyDescent="0.3">
      <c r="A7" s="443" t="s">
        <v>12</v>
      </c>
      <c r="B7" s="444"/>
      <c r="C7" s="444"/>
      <c r="D7" s="4">
        <v>150</v>
      </c>
      <c r="E7" s="366" t="s">
        <v>146</v>
      </c>
      <c r="F7" s="367">
        <v>80</v>
      </c>
      <c r="G7" s="66"/>
      <c r="H7" s="66"/>
      <c r="I7" s="62"/>
      <c r="J7" s="62"/>
      <c r="K7" s="326" t="s">
        <v>13</v>
      </c>
      <c r="L7" s="67">
        <v>20</v>
      </c>
      <c r="M7" s="65" t="s">
        <v>14</v>
      </c>
    </row>
    <row r="8" spans="1:13" ht="15.6" x14ac:dyDescent="0.3">
      <c r="A8" s="443" t="s">
        <v>15</v>
      </c>
      <c r="B8" s="444"/>
      <c r="C8" s="444"/>
      <c r="D8" s="5">
        <v>41609</v>
      </c>
      <c r="E8" s="5"/>
      <c r="F8" s="61"/>
      <c r="G8" s="61"/>
      <c r="H8" s="66"/>
      <c r="I8" s="62"/>
      <c r="J8" s="62"/>
      <c r="K8" s="68" t="s">
        <v>16</v>
      </c>
      <c r="L8" s="357">
        <v>45261</v>
      </c>
      <c r="M8" s="69"/>
    </row>
    <row r="9" spans="1:13" ht="16.2" thickBot="1" x14ac:dyDescent="0.35">
      <c r="A9" s="70"/>
      <c r="B9" s="71"/>
      <c r="C9" s="71" t="s">
        <v>17</v>
      </c>
      <c r="D9" s="72" t="s">
        <v>18</v>
      </c>
      <c r="E9" s="73">
        <v>41456</v>
      </c>
      <c r="F9" s="72" t="s">
        <v>19</v>
      </c>
      <c r="G9" s="73">
        <v>41820</v>
      </c>
      <c r="H9" s="74"/>
      <c r="I9" s="75"/>
      <c r="J9" s="75"/>
      <c r="K9" s="75"/>
      <c r="L9" s="71"/>
      <c r="M9" s="76"/>
    </row>
    <row r="10" spans="1:13" ht="10.5" customHeight="1" thickTop="1" x14ac:dyDescent="0.3">
      <c r="A10" s="326"/>
      <c r="B10" s="326"/>
      <c r="C10" s="326"/>
      <c r="D10" s="77"/>
      <c r="E10" s="77"/>
      <c r="G10" s="77"/>
      <c r="I10" s="62"/>
      <c r="J10" s="62"/>
      <c r="K10" s="62"/>
      <c r="L10" s="326"/>
      <c r="M10" s="66"/>
    </row>
    <row r="11" spans="1:13" ht="15.6" x14ac:dyDescent="0.3">
      <c r="A11" s="78" t="s">
        <v>20</v>
      </c>
      <c r="B11" s="79"/>
      <c r="C11" s="326"/>
      <c r="D11" s="66"/>
      <c r="E11" s="66"/>
      <c r="F11" s="66"/>
      <c r="G11" s="66"/>
      <c r="H11" s="66"/>
      <c r="I11" s="66"/>
      <c r="J11" s="66"/>
      <c r="K11" s="66"/>
      <c r="L11" s="66"/>
      <c r="M11" s="66"/>
    </row>
    <row r="12" spans="1:13" ht="15" customHeight="1" thickBot="1" x14ac:dyDescent="0.35">
      <c r="A12" s="71"/>
      <c r="B12" s="71"/>
    </row>
    <row r="13" spans="1:13" ht="41.25" customHeight="1" thickTop="1" thickBot="1" x14ac:dyDescent="0.35">
      <c r="A13" s="445" t="s">
        <v>21</v>
      </c>
      <c r="B13" s="447" t="s">
        <v>22</v>
      </c>
      <c r="C13" s="449" t="s">
        <v>23</v>
      </c>
      <c r="D13" s="450" t="s">
        <v>24</v>
      </c>
      <c r="E13" s="451" t="s">
        <v>25</v>
      </c>
      <c r="F13" s="80" t="s">
        <v>26</v>
      </c>
      <c r="G13" s="81" t="s">
        <v>27</v>
      </c>
      <c r="H13" s="82" t="s">
        <v>28</v>
      </c>
      <c r="I13" s="82" t="s">
        <v>29</v>
      </c>
      <c r="J13" s="82" t="s">
        <v>30</v>
      </c>
      <c r="K13" s="82" t="s">
        <v>31</v>
      </c>
      <c r="L13" s="83" t="s">
        <v>32</v>
      </c>
      <c r="M13" s="84" t="s">
        <v>33</v>
      </c>
    </row>
    <row r="14" spans="1:13" ht="36.75" customHeight="1" thickTop="1" thickBot="1" x14ac:dyDescent="0.35">
      <c r="A14" s="446"/>
      <c r="B14" s="448"/>
      <c r="C14" s="449"/>
      <c r="D14" s="450"/>
      <c r="E14" s="451"/>
      <c r="F14" s="85" t="s">
        <v>34</v>
      </c>
      <c r="G14" s="86" t="s">
        <v>35</v>
      </c>
      <c r="H14" s="87" t="s">
        <v>35</v>
      </c>
      <c r="I14" s="87" t="s">
        <v>35</v>
      </c>
      <c r="J14" s="87" t="s">
        <v>35</v>
      </c>
      <c r="K14" s="87" t="s">
        <v>35</v>
      </c>
      <c r="L14" s="88" t="s">
        <v>35</v>
      </c>
      <c r="M14" s="89" t="s">
        <v>35</v>
      </c>
    </row>
    <row r="15" spans="1:13" ht="30" customHeight="1" thickTop="1" x14ac:dyDescent="0.3">
      <c r="A15" s="90" t="s">
        <v>36</v>
      </c>
      <c r="B15" s="421" t="s">
        <v>79</v>
      </c>
      <c r="C15" s="91">
        <v>88000000</v>
      </c>
      <c r="D15" s="37">
        <v>48000000</v>
      </c>
      <c r="E15" s="37">
        <v>48000000</v>
      </c>
      <c r="F15" s="92">
        <v>0</v>
      </c>
      <c r="G15" s="318">
        <v>0</v>
      </c>
      <c r="H15" s="93"/>
      <c r="I15" s="93"/>
      <c r="J15" s="93"/>
      <c r="K15" s="93"/>
      <c r="L15" s="94"/>
      <c r="M15" s="95">
        <f>SUM(F15:L15)</f>
        <v>0</v>
      </c>
    </row>
    <row r="16" spans="1:13" ht="54.75" customHeight="1" thickBot="1" x14ac:dyDescent="0.35">
      <c r="A16" s="96" t="s">
        <v>38</v>
      </c>
      <c r="B16" s="536" t="s">
        <v>152</v>
      </c>
      <c r="C16" s="537"/>
      <c r="D16" s="537"/>
      <c r="E16" s="537"/>
      <c r="F16" s="537"/>
      <c r="G16" s="537"/>
      <c r="H16" s="537"/>
      <c r="I16" s="537"/>
      <c r="J16" s="537"/>
      <c r="K16" s="537"/>
      <c r="L16" s="537"/>
      <c r="M16" s="538"/>
    </row>
    <row r="17" spans="1:13" ht="19.5" customHeight="1" thickBot="1" x14ac:dyDescent="0.35">
      <c r="A17" s="97" t="s">
        <v>39</v>
      </c>
      <c r="B17" s="98"/>
      <c r="C17" s="99">
        <f>+$D$7+C18</f>
        <v>2600</v>
      </c>
      <c r="D17" s="99">
        <f>+F7+D18</f>
        <v>1707</v>
      </c>
      <c r="E17" s="99">
        <f>IF(E18="","",+$F$7+E18)</f>
        <v>1707</v>
      </c>
      <c r="F17" s="99" t="str">
        <f>IF(F18="","",+$D$7+F18)</f>
        <v/>
      </c>
      <c r="G17" s="99">
        <f>IF(G18="","",+$F$7+G18)</f>
        <v>1706.5</v>
      </c>
      <c r="H17" s="101">
        <f>+G17+H18</f>
        <v>1706.5</v>
      </c>
      <c r="I17" s="101">
        <f t="shared" ref="I17:L17" si="0">IF(H17="","",H17+I18)</f>
        <v>1706.5</v>
      </c>
      <c r="J17" s="101">
        <f t="shared" si="0"/>
        <v>1706.5</v>
      </c>
      <c r="K17" s="101">
        <f t="shared" si="0"/>
        <v>1706.5</v>
      </c>
      <c r="L17" s="102">
        <f t="shared" si="0"/>
        <v>1706.5</v>
      </c>
      <c r="M17" s="99">
        <f>L17</f>
        <v>1706.5</v>
      </c>
    </row>
    <row r="18" spans="1:13" ht="15" customHeight="1" thickTop="1" thickBot="1" x14ac:dyDescent="0.35">
      <c r="A18" s="103" t="s">
        <v>40</v>
      </c>
      <c r="B18" s="455" t="s">
        <v>41</v>
      </c>
      <c r="C18" s="104">
        <v>2450</v>
      </c>
      <c r="D18" s="104">
        <f t="shared" ref="D18:E18" si="1">SUM(D19:D24)</f>
        <v>1627</v>
      </c>
      <c r="E18" s="104">
        <f t="shared" si="1"/>
        <v>1627</v>
      </c>
      <c r="F18" s="104" t="str">
        <f t="shared" ref="F18:M18" si="2">IF(SUM(F19:F24)=0,"",SUM(F19:F24))</f>
        <v/>
      </c>
      <c r="G18" s="105">
        <f>IF(SUM(G19:G24)=0,"",SUM(G19:G24))</f>
        <v>1626.5</v>
      </c>
      <c r="H18" s="106">
        <f>SUM(H19:H24)</f>
        <v>0</v>
      </c>
      <c r="I18" s="106">
        <f t="shared" ref="I18:L18" si="3">SUM(I19:I24)</f>
        <v>0</v>
      </c>
      <c r="J18" s="106">
        <f t="shared" si="3"/>
        <v>0</v>
      </c>
      <c r="K18" s="106">
        <f t="shared" si="3"/>
        <v>0</v>
      </c>
      <c r="L18" s="106">
        <f t="shared" si="3"/>
        <v>0</v>
      </c>
      <c r="M18" s="104">
        <f t="shared" si="2"/>
        <v>1626.5</v>
      </c>
    </row>
    <row r="19" spans="1:13" ht="15" customHeight="1" x14ac:dyDescent="0.3">
      <c r="A19" s="108" t="s">
        <v>42</v>
      </c>
      <c r="B19" s="455"/>
      <c r="C19" s="109"/>
      <c r="D19" s="47">
        <v>250</v>
      </c>
      <c r="E19" s="47">
        <v>250</v>
      </c>
      <c r="F19" s="110"/>
      <c r="G19" s="319">
        <v>250</v>
      </c>
      <c r="H19" s="111"/>
      <c r="I19" s="111"/>
      <c r="J19" s="111"/>
      <c r="K19" s="111"/>
      <c r="L19" s="112"/>
      <c r="M19" s="113">
        <f>IF(SUM(F19:L19)=0,"",SUM(F19:L19))</f>
        <v>250</v>
      </c>
    </row>
    <row r="20" spans="1:13" ht="15" customHeight="1" x14ac:dyDescent="0.3">
      <c r="A20" s="114" t="s">
        <v>43</v>
      </c>
      <c r="B20" s="455"/>
      <c r="C20" s="115"/>
      <c r="D20" s="48"/>
      <c r="E20" s="48"/>
      <c r="F20" s="116"/>
      <c r="G20" s="320"/>
      <c r="H20" s="117"/>
      <c r="I20" s="117"/>
      <c r="J20" s="117"/>
      <c r="K20" s="117"/>
      <c r="L20" s="118"/>
      <c r="M20" s="113" t="str">
        <f t="shared" ref="M20:M24" si="4">IF(SUM(F20:L20)=0,"",SUM(F20:L20))</f>
        <v/>
      </c>
    </row>
    <row r="21" spans="1:13" ht="15" customHeight="1" x14ac:dyDescent="0.3">
      <c r="A21" s="119" t="s">
        <v>44</v>
      </c>
      <c r="B21" s="455"/>
      <c r="C21" s="115"/>
      <c r="D21" s="48"/>
      <c r="E21" s="48"/>
      <c r="F21" s="116"/>
      <c r="G21" s="320"/>
      <c r="H21" s="117"/>
      <c r="I21" s="117"/>
      <c r="J21" s="117"/>
      <c r="K21" s="117"/>
      <c r="L21" s="118"/>
      <c r="M21" s="113" t="str">
        <f t="shared" si="4"/>
        <v/>
      </c>
    </row>
    <row r="22" spans="1:13" ht="15" customHeight="1" x14ac:dyDescent="0.3">
      <c r="A22" s="119" t="s">
        <v>45</v>
      </c>
      <c r="B22" s="455"/>
      <c r="C22" s="115"/>
      <c r="D22" s="48">
        <v>823</v>
      </c>
      <c r="E22" s="48">
        <v>823</v>
      </c>
      <c r="F22" s="116"/>
      <c r="G22" s="320">
        <v>822.5</v>
      </c>
      <c r="H22" s="117"/>
      <c r="I22" s="117"/>
      <c r="J22" s="117"/>
      <c r="K22" s="117"/>
      <c r="L22" s="118"/>
      <c r="M22" s="113">
        <f t="shared" si="4"/>
        <v>822.5</v>
      </c>
    </row>
    <row r="23" spans="1:13" ht="15" customHeight="1" x14ac:dyDescent="0.3">
      <c r="A23" s="119" t="s">
        <v>46</v>
      </c>
      <c r="B23" s="455"/>
      <c r="C23" s="115"/>
      <c r="D23" s="48">
        <v>534</v>
      </c>
      <c r="E23" s="48">
        <v>534</v>
      </c>
      <c r="F23" s="116"/>
      <c r="G23" s="320">
        <v>534</v>
      </c>
      <c r="H23" s="117"/>
      <c r="I23" s="117"/>
      <c r="J23" s="117"/>
      <c r="K23" s="117"/>
      <c r="L23" s="118"/>
      <c r="M23" s="113">
        <f t="shared" si="4"/>
        <v>534</v>
      </c>
    </row>
    <row r="24" spans="1:13" ht="15" customHeight="1" thickBot="1" x14ac:dyDescent="0.35">
      <c r="A24" s="120" t="s">
        <v>47</v>
      </c>
      <c r="B24" s="455"/>
      <c r="C24" s="121"/>
      <c r="D24" s="49">
        <v>20</v>
      </c>
      <c r="E24" s="49">
        <v>20</v>
      </c>
      <c r="F24" s="122"/>
      <c r="G24" s="321">
        <v>20</v>
      </c>
      <c r="H24" s="123"/>
      <c r="I24" s="123"/>
      <c r="J24" s="123"/>
      <c r="K24" s="123"/>
      <c r="L24" s="124"/>
      <c r="M24" s="125">
        <f t="shared" si="4"/>
        <v>20</v>
      </c>
    </row>
    <row r="25" spans="1:13" ht="15" customHeight="1" x14ac:dyDescent="0.3">
      <c r="A25" s="120" t="s">
        <v>48</v>
      </c>
      <c r="B25" s="126" t="s">
        <v>49</v>
      </c>
      <c r="C25" s="127"/>
      <c r="D25" s="50"/>
      <c r="E25" s="14"/>
      <c r="F25" s="128"/>
      <c r="G25" s="15"/>
      <c r="H25" s="129"/>
      <c r="I25" s="129"/>
      <c r="J25" s="129"/>
      <c r="K25" s="129"/>
      <c r="L25" s="130"/>
      <c r="M25" s="131"/>
    </row>
    <row r="26" spans="1:13" ht="40.5" customHeight="1" thickBot="1" x14ac:dyDescent="0.35">
      <c r="A26" s="132" t="s">
        <v>50</v>
      </c>
      <c r="B26" s="452" t="s">
        <v>139</v>
      </c>
      <c r="C26" s="453"/>
      <c r="D26" s="453"/>
      <c r="E26" s="453"/>
      <c r="F26" s="453"/>
      <c r="G26" s="453"/>
      <c r="H26" s="453"/>
      <c r="I26" s="453"/>
      <c r="J26" s="453"/>
      <c r="K26" s="453"/>
      <c r="L26" s="453"/>
      <c r="M26" s="454"/>
    </row>
    <row r="27" spans="1:13" ht="15" customHeight="1" x14ac:dyDescent="0.3">
      <c r="A27" s="136" t="s">
        <v>52</v>
      </c>
      <c r="B27" s="456" t="s">
        <v>53</v>
      </c>
      <c r="C27" s="137">
        <f>SUM(C28:C32)</f>
        <v>750</v>
      </c>
      <c r="D27" s="137">
        <f>IF(SUM(D28:D32)=0,"",SUM(D28:D32))</f>
        <v>560</v>
      </c>
      <c r="E27" s="137">
        <f t="shared" ref="E27" si="5">IF($D27="n.a.","n.a.",IF(SUM(E28:E32)=0,"",SUM(E28:E32)))</f>
        <v>560</v>
      </c>
      <c r="F27" s="138" t="str">
        <f>IF($D27="n.a.","n.a.",IF(SUM(F28:F32)=0,"",SUM(F28:F32)))</f>
        <v/>
      </c>
      <c r="G27" s="139">
        <f t="shared" ref="G27:M27" si="6">IF($D27="n.a.","n.a.",IF(SUM(G28:G32)=0,"",SUM(G28:G32)))</f>
        <v>560</v>
      </c>
      <c r="H27" s="140" t="str">
        <f t="shared" si="6"/>
        <v/>
      </c>
      <c r="I27" s="140" t="str">
        <f t="shared" si="6"/>
        <v/>
      </c>
      <c r="J27" s="140" t="str">
        <f t="shared" si="6"/>
        <v/>
      </c>
      <c r="K27" s="140" t="str">
        <f t="shared" si="6"/>
        <v/>
      </c>
      <c r="L27" s="141" t="str">
        <f t="shared" si="6"/>
        <v/>
      </c>
      <c r="M27" s="137">
        <f t="shared" si="6"/>
        <v>560</v>
      </c>
    </row>
    <row r="28" spans="1:13" ht="15" customHeight="1" x14ac:dyDescent="0.3">
      <c r="A28" s="142" t="s">
        <v>55</v>
      </c>
      <c r="B28" s="455"/>
      <c r="C28" s="143"/>
      <c r="D28" s="34"/>
      <c r="E28" s="34"/>
      <c r="F28" s="144"/>
      <c r="G28" s="18"/>
      <c r="H28" s="145"/>
      <c r="I28" s="145"/>
      <c r="J28" s="145"/>
      <c r="K28" s="145"/>
      <c r="L28" s="146"/>
      <c r="M28" s="147" t="str">
        <f>IF(D28="","",SUM(F28:L28))</f>
        <v/>
      </c>
    </row>
    <row r="29" spans="1:13" ht="15" customHeight="1" x14ac:dyDescent="0.3">
      <c r="A29" s="142" t="s">
        <v>56</v>
      </c>
      <c r="B29" s="455"/>
      <c r="C29" s="143"/>
      <c r="D29" s="34"/>
      <c r="E29" s="34"/>
      <c r="F29" s="144"/>
      <c r="G29" s="18"/>
      <c r="H29" s="145"/>
      <c r="I29" s="145"/>
      <c r="J29" s="145"/>
      <c r="K29" s="145"/>
      <c r="L29" s="146"/>
      <c r="M29" s="147" t="str">
        <f t="shared" ref="M29:M32" si="7">IF(D29="","",SUM(F29:L29))</f>
        <v/>
      </c>
    </row>
    <row r="30" spans="1:13" ht="15" customHeight="1" x14ac:dyDescent="0.3">
      <c r="A30" s="142" t="s">
        <v>57</v>
      </c>
      <c r="B30" s="455"/>
      <c r="C30" s="143"/>
      <c r="D30" s="34"/>
      <c r="E30" s="34"/>
      <c r="F30" s="144"/>
      <c r="G30" s="18"/>
      <c r="H30" s="145"/>
      <c r="I30" s="145"/>
      <c r="J30" s="145"/>
      <c r="K30" s="145"/>
      <c r="L30" s="146"/>
      <c r="M30" s="147" t="str">
        <f t="shared" si="7"/>
        <v/>
      </c>
    </row>
    <row r="31" spans="1:13" ht="15" customHeight="1" x14ac:dyDescent="0.3">
      <c r="A31" s="142" t="s">
        <v>58</v>
      </c>
      <c r="B31" s="455"/>
      <c r="C31" s="143">
        <v>750</v>
      </c>
      <c r="D31" s="34">
        <v>560</v>
      </c>
      <c r="E31" s="34">
        <v>560</v>
      </c>
      <c r="F31" s="144"/>
      <c r="G31" s="18">
        <v>560</v>
      </c>
      <c r="H31" s="145"/>
      <c r="I31" s="145"/>
      <c r="J31" s="145"/>
      <c r="K31" s="145"/>
      <c r="L31" s="146"/>
      <c r="M31" s="147">
        <f t="shared" si="7"/>
        <v>560</v>
      </c>
    </row>
    <row r="32" spans="1:13" ht="15" customHeight="1" x14ac:dyDescent="0.3">
      <c r="A32" s="148" t="s">
        <v>59</v>
      </c>
      <c r="B32" s="457"/>
      <c r="C32" s="143"/>
      <c r="D32" s="34"/>
      <c r="E32" s="34"/>
      <c r="F32" s="144"/>
      <c r="G32" s="18"/>
      <c r="H32" s="145"/>
      <c r="I32" s="145"/>
      <c r="J32" s="145"/>
      <c r="K32" s="145"/>
      <c r="L32" s="146"/>
      <c r="M32" s="147" t="str">
        <f t="shared" si="7"/>
        <v/>
      </c>
    </row>
    <row r="33" spans="1:19" ht="15" customHeight="1" thickBot="1" x14ac:dyDescent="0.35">
      <c r="A33" s="159" t="s">
        <v>60</v>
      </c>
      <c r="B33" s="332"/>
      <c r="C33" s="336"/>
      <c r="D33" s="336"/>
      <c r="E33" s="336"/>
      <c r="F33" s="38"/>
      <c r="G33" s="38"/>
      <c r="H33" s="38"/>
      <c r="I33" s="38"/>
      <c r="J33" s="38"/>
      <c r="K33" s="38"/>
      <c r="L33" s="38"/>
      <c r="M33" s="39"/>
    </row>
    <row r="34" spans="1:19" ht="28.8" x14ac:dyDescent="0.3">
      <c r="A34" s="136" t="s">
        <v>61</v>
      </c>
      <c r="B34" s="458" t="s">
        <v>82</v>
      </c>
      <c r="C34" s="149" t="s">
        <v>54</v>
      </c>
      <c r="D34" s="337" t="s">
        <v>54</v>
      </c>
      <c r="E34" s="150" t="str">
        <f>IF($D34="n.a.","n.a.",E35+E36)</f>
        <v>n.a.</v>
      </c>
      <c r="F34" s="151" t="str">
        <f t="shared" ref="F34:M34" si="8">IF($C34="n.a.","n.a.",F35+F36)</f>
        <v>n.a.</v>
      </c>
      <c r="G34" s="152" t="str">
        <f t="shared" si="8"/>
        <v>n.a.</v>
      </c>
      <c r="H34" s="153" t="str">
        <f t="shared" si="8"/>
        <v>n.a.</v>
      </c>
      <c r="I34" s="153" t="str">
        <f t="shared" si="8"/>
        <v>n.a.</v>
      </c>
      <c r="J34" s="153" t="str">
        <f t="shared" si="8"/>
        <v>n.a.</v>
      </c>
      <c r="K34" s="153" t="str">
        <f t="shared" si="8"/>
        <v>n.a.</v>
      </c>
      <c r="L34" s="153" t="str">
        <f t="shared" si="8"/>
        <v>n.a.</v>
      </c>
      <c r="M34" s="154" t="str">
        <f t="shared" si="8"/>
        <v>n.a.</v>
      </c>
    </row>
    <row r="35" spans="1:19" ht="15" customHeight="1" x14ac:dyDescent="0.3">
      <c r="A35" s="119" t="s">
        <v>62</v>
      </c>
      <c r="B35" s="459"/>
      <c r="C35" s="155"/>
      <c r="D35" s="40"/>
      <c r="E35" s="40"/>
      <c r="F35" s="156"/>
      <c r="G35" s="41"/>
      <c r="H35" s="157"/>
      <c r="I35" s="157"/>
      <c r="J35" s="157"/>
      <c r="K35" s="157"/>
      <c r="L35" s="157"/>
      <c r="M35" s="158" t="str">
        <f>IF($C$34="n.a.","",SUM(F35:L35))</f>
        <v/>
      </c>
    </row>
    <row r="36" spans="1:19" ht="15" customHeight="1" x14ac:dyDescent="0.3">
      <c r="A36" s="119" t="s">
        <v>63</v>
      </c>
      <c r="B36" s="460"/>
      <c r="C36" s="155"/>
      <c r="D36" s="40"/>
      <c r="E36" s="40"/>
      <c r="F36" s="156"/>
      <c r="G36" s="41"/>
      <c r="H36" s="157"/>
      <c r="I36" s="157"/>
      <c r="J36" s="157"/>
      <c r="K36" s="157"/>
      <c r="L36" s="157"/>
      <c r="M36" s="158" t="str">
        <f>IF($C$34="n.a.","",SUM(F36:L36))</f>
        <v/>
      </c>
    </row>
    <row r="37" spans="1:19" s="160" customFormat="1" ht="30" customHeight="1" thickBot="1" x14ac:dyDescent="0.35">
      <c r="A37" s="159" t="s">
        <v>64</v>
      </c>
      <c r="B37" s="438"/>
      <c r="C37" s="439"/>
      <c r="D37" s="439"/>
      <c r="E37" s="439"/>
      <c r="F37" s="439"/>
      <c r="G37" s="439"/>
      <c r="H37" s="439"/>
      <c r="I37" s="439"/>
      <c r="J37" s="439"/>
      <c r="K37" s="439"/>
      <c r="L37" s="439"/>
      <c r="M37" s="440"/>
    </row>
    <row r="38" spans="1:19" s="160" customFormat="1" ht="35.25" customHeight="1" x14ac:dyDescent="0.3">
      <c r="A38" s="136" t="s">
        <v>65</v>
      </c>
      <c r="B38" s="422" t="s">
        <v>66</v>
      </c>
      <c r="C38" s="161" t="s">
        <v>54</v>
      </c>
      <c r="D38" s="42" t="s">
        <v>54</v>
      </c>
      <c r="E38" s="42" t="s">
        <v>54</v>
      </c>
      <c r="F38" s="162" t="str">
        <f t="shared" ref="F38:L38" si="9">IF($C38="n.a.","n.a.","")</f>
        <v>n.a.</v>
      </c>
      <c r="G38" s="43" t="str">
        <f t="shared" si="9"/>
        <v>n.a.</v>
      </c>
      <c r="H38" s="163" t="str">
        <f t="shared" si="9"/>
        <v>n.a.</v>
      </c>
      <c r="I38" s="163" t="str">
        <f t="shared" si="9"/>
        <v>n.a.</v>
      </c>
      <c r="J38" s="163" t="str">
        <f t="shared" si="9"/>
        <v>n.a.</v>
      </c>
      <c r="K38" s="163" t="str">
        <f t="shared" si="9"/>
        <v>n.a.</v>
      </c>
      <c r="L38" s="163" t="str">
        <f t="shared" si="9"/>
        <v>n.a.</v>
      </c>
      <c r="M38" s="164" t="str">
        <f>IF(D38="n.a.","n.a.",SUM(F38:L38))</f>
        <v>n.a.</v>
      </c>
    </row>
    <row r="39" spans="1:19" s="160" customFormat="1" ht="15" customHeight="1" thickBot="1" x14ac:dyDescent="0.35">
      <c r="A39" s="108" t="s">
        <v>67</v>
      </c>
      <c r="B39" s="133"/>
      <c r="C39" s="165"/>
      <c r="D39" s="165"/>
      <c r="E39" s="165"/>
      <c r="F39" s="134"/>
      <c r="G39" s="134"/>
      <c r="H39" s="134"/>
      <c r="I39" s="134"/>
      <c r="J39" s="134"/>
      <c r="K39" s="134"/>
      <c r="L39" s="134"/>
      <c r="M39" s="135"/>
    </row>
    <row r="40" spans="1:19" ht="38.25" customHeight="1" x14ac:dyDescent="0.3">
      <c r="A40" s="461" t="s">
        <v>68</v>
      </c>
      <c r="B40" s="462"/>
      <c r="C40" s="462"/>
      <c r="D40" s="462"/>
      <c r="E40" s="462"/>
      <c r="F40" s="462"/>
      <c r="G40" s="462"/>
      <c r="H40" s="462"/>
      <c r="I40" s="462"/>
      <c r="J40" s="462"/>
      <c r="K40" s="462"/>
      <c r="L40" s="462"/>
      <c r="M40" s="463"/>
    </row>
    <row r="41" spans="1:19" ht="22.5" customHeight="1" x14ac:dyDescent="0.3">
      <c r="A41" s="342" t="s">
        <v>85</v>
      </c>
      <c r="B41" s="344" t="s">
        <v>86</v>
      </c>
      <c r="C41" s="344"/>
      <c r="D41" s="345">
        <v>200</v>
      </c>
      <c r="E41" s="346">
        <v>200</v>
      </c>
      <c r="F41" s="347"/>
      <c r="G41" s="358">
        <v>239</v>
      </c>
      <c r="H41" s="348"/>
      <c r="I41" s="348"/>
      <c r="J41" s="348"/>
      <c r="K41" s="348"/>
      <c r="L41" s="349"/>
      <c r="M41" s="350"/>
      <c r="N41" s="343"/>
      <c r="O41" s="343"/>
      <c r="P41" s="341"/>
      <c r="Q41" s="341"/>
      <c r="R41" s="341"/>
      <c r="S41" s="341"/>
    </row>
    <row r="42" spans="1:19" ht="15" customHeight="1" thickBot="1" x14ac:dyDescent="0.35">
      <c r="A42" s="429" t="s">
        <v>87</v>
      </c>
      <c r="B42" s="430" t="s">
        <v>86</v>
      </c>
      <c r="C42" s="430"/>
      <c r="D42" s="431"/>
      <c r="E42" s="432"/>
      <c r="F42" s="433"/>
      <c r="G42" s="434"/>
      <c r="H42" s="435"/>
      <c r="I42" s="435"/>
      <c r="J42" s="435"/>
      <c r="K42" s="435"/>
      <c r="L42" s="436"/>
      <c r="M42" s="437"/>
      <c r="N42" s="343"/>
      <c r="O42" s="343"/>
      <c r="P42" s="341"/>
      <c r="Q42" s="341"/>
      <c r="R42" s="341"/>
      <c r="S42" s="341"/>
    </row>
    <row r="43" spans="1:19" ht="1.5" customHeight="1" thickTop="1" x14ac:dyDescent="0.3">
      <c r="A43" s="170"/>
      <c r="B43" s="170"/>
      <c r="C43" s="333"/>
      <c r="D43" s="334"/>
      <c r="E43" s="174"/>
      <c r="F43" s="175"/>
      <c r="G43" s="176"/>
      <c r="H43" s="177"/>
      <c r="I43" s="177"/>
      <c r="J43" s="177"/>
      <c r="K43" s="177"/>
      <c r="L43" s="177"/>
      <c r="M43" s="177"/>
    </row>
    <row r="44" spans="1:19" ht="15" hidden="1" customHeight="1" x14ac:dyDescent="0.3">
      <c r="B44" s="177"/>
      <c r="C44" s="177"/>
      <c r="D44" s="177"/>
      <c r="E44" s="177"/>
      <c r="F44" s="177"/>
      <c r="G44" s="177"/>
      <c r="H44" s="177"/>
      <c r="I44" s="177"/>
      <c r="J44" s="177"/>
      <c r="K44" s="177"/>
      <c r="L44" s="177"/>
      <c r="M44" s="177"/>
    </row>
    <row r="45" spans="1:19" ht="3" hidden="1" customHeight="1" x14ac:dyDescent="0.3">
      <c r="A45" s="178"/>
      <c r="B45" s="178"/>
      <c r="C45" s="179"/>
      <c r="D45" s="177"/>
      <c r="E45" s="177"/>
      <c r="F45" s="177"/>
      <c r="G45" s="177"/>
      <c r="H45" s="177"/>
      <c r="I45" s="177"/>
      <c r="J45" s="177"/>
      <c r="K45" s="177"/>
      <c r="L45" s="177"/>
      <c r="M45" s="177"/>
    </row>
    <row r="46" spans="1:19" hidden="1" x14ac:dyDescent="0.3">
      <c r="B46" s="177"/>
      <c r="C46" s="177"/>
      <c r="D46" s="177"/>
      <c r="E46" s="177"/>
      <c r="F46" s="177"/>
      <c r="G46" s="177"/>
      <c r="H46" s="177"/>
      <c r="I46" s="177"/>
      <c r="J46" s="177"/>
      <c r="K46" s="177"/>
      <c r="L46" s="177"/>
      <c r="M46" s="177"/>
    </row>
    <row r="47" spans="1:19" hidden="1" x14ac:dyDescent="0.3">
      <c r="A47" s="180"/>
      <c r="B47" s="180"/>
      <c r="C47" s="180"/>
      <c r="D47" s="180"/>
      <c r="E47" s="180"/>
      <c r="F47" s="181"/>
      <c r="G47" s="181"/>
      <c r="H47" s="181"/>
      <c r="I47" s="181"/>
      <c r="J47" s="181"/>
      <c r="K47" s="181"/>
      <c r="L47" s="181"/>
      <c r="M47" s="181"/>
    </row>
    <row r="48" spans="1:19" hidden="1" x14ac:dyDescent="0.3">
      <c r="A48" s="182"/>
      <c r="B48" s="182"/>
      <c r="C48" s="182"/>
      <c r="D48" s="182"/>
      <c r="E48" s="182"/>
      <c r="F48" s="182"/>
      <c r="G48" s="182"/>
      <c r="H48" s="182"/>
      <c r="I48" s="182"/>
      <c r="J48" s="182"/>
      <c r="K48" s="182"/>
      <c r="L48" s="182"/>
      <c r="M48" s="182"/>
    </row>
    <row r="49" spans="1:13" hidden="1" x14ac:dyDescent="0.3"/>
    <row r="50" spans="1:13" hidden="1" x14ac:dyDescent="0.3"/>
    <row r="51" spans="1:13" hidden="1" x14ac:dyDescent="0.3"/>
    <row r="52" spans="1:13" ht="15" customHeight="1" x14ac:dyDescent="0.3">
      <c r="A52" s="36" t="s">
        <v>88</v>
      </c>
      <c r="B52" s="1"/>
      <c r="C52" s="1"/>
      <c r="D52" s="1"/>
      <c r="E52" s="1"/>
      <c r="F52" s="1"/>
      <c r="G52" s="1"/>
      <c r="H52" s="1"/>
      <c r="I52" s="1"/>
      <c r="J52" s="1"/>
      <c r="K52" s="1"/>
      <c r="L52" s="1"/>
      <c r="M52" s="1"/>
    </row>
    <row r="53" spans="1:13" s="183" customFormat="1" ht="31.5" customHeight="1" x14ac:dyDescent="0.3">
      <c r="A53" s="470" t="s">
        <v>141</v>
      </c>
      <c r="B53" s="470"/>
      <c r="C53" s="470"/>
      <c r="D53" s="470"/>
      <c r="E53" s="470"/>
      <c r="F53" s="470"/>
      <c r="G53" s="470"/>
      <c r="H53" s="470"/>
      <c r="I53" s="470"/>
      <c r="J53" s="470"/>
      <c r="K53" s="470"/>
      <c r="L53" s="470"/>
      <c r="M53" s="470"/>
    </row>
    <row r="54" spans="1:13" ht="15.6" x14ac:dyDescent="0.3">
      <c r="A54" s="46"/>
      <c r="B54" s="46"/>
      <c r="C54" s="46"/>
      <c r="D54" s="46"/>
      <c r="E54" s="46"/>
      <c r="F54" s="46"/>
      <c r="G54" s="46"/>
      <c r="H54" s="46"/>
      <c r="I54" s="46"/>
      <c r="J54" s="46"/>
      <c r="K54" s="46"/>
      <c r="L54" s="46"/>
      <c r="M54" s="46"/>
    </row>
    <row r="55" spans="1:13" ht="15.6" x14ac:dyDescent="0.3">
      <c r="A55" s="470" t="s">
        <v>89</v>
      </c>
      <c r="B55" s="470"/>
      <c r="C55" s="470"/>
      <c r="D55" s="470"/>
      <c r="E55" s="470"/>
      <c r="F55" s="470"/>
      <c r="G55" s="470"/>
      <c r="H55" s="470"/>
      <c r="I55" s="470"/>
      <c r="J55" s="470"/>
      <c r="K55" s="470"/>
      <c r="L55" s="470"/>
      <c r="M55" s="470"/>
    </row>
    <row r="56" spans="1:13" ht="15.6" x14ac:dyDescent="0.3">
      <c r="A56" s="46"/>
      <c r="B56" s="46"/>
      <c r="C56" s="46"/>
      <c r="D56" s="46"/>
      <c r="E56" s="46"/>
      <c r="F56" s="46"/>
      <c r="G56" s="46"/>
      <c r="H56" s="46"/>
      <c r="I56" s="46"/>
      <c r="J56" s="46"/>
      <c r="K56" s="46"/>
      <c r="L56" s="46"/>
      <c r="M56" s="46"/>
    </row>
    <row r="57" spans="1:13" ht="21.6" customHeight="1" x14ac:dyDescent="0.3">
      <c r="A57" s="470" t="s">
        <v>133</v>
      </c>
      <c r="B57" s="470"/>
      <c r="C57" s="470"/>
      <c r="D57" s="470"/>
      <c r="E57" s="470"/>
      <c r="F57" s="470"/>
      <c r="G57" s="470"/>
      <c r="H57" s="470"/>
      <c r="I57" s="470"/>
      <c r="J57" s="470"/>
      <c r="K57" s="470"/>
      <c r="L57" s="470"/>
      <c r="M57" s="470"/>
    </row>
  </sheetData>
  <sheetProtection selectLockedCells="1"/>
  <mergeCells count="20">
    <mergeCell ref="E13:E14"/>
    <mergeCell ref="B16:M16"/>
    <mergeCell ref="B26:M26"/>
    <mergeCell ref="A53:M53"/>
    <mergeCell ref="A55:M55"/>
    <mergeCell ref="A57:M57"/>
    <mergeCell ref="D4:M4"/>
    <mergeCell ref="A5:C5"/>
    <mergeCell ref="A6:C6"/>
    <mergeCell ref="A7:C7"/>
    <mergeCell ref="A8:C8"/>
    <mergeCell ref="B13:B14"/>
    <mergeCell ref="A40:M40"/>
    <mergeCell ref="B27:B32"/>
    <mergeCell ref="B34:B36"/>
    <mergeCell ref="B37:M37"/>
    <mergeCell ref="B18:B24"/>
    <mergeCell ref="A13:A14"/>
    <mergeCell ref="C13:C14"/>
    <mergeCell ref="D13:D14"/>
  </mergeCells>
  <dataValidations count="1">
    <dataValidation operator="greaterThan" allowBlank="1" showInputMessage="1" showErrorMessage="1" sqref="A15:A44 B25:B44 B15:B18 C38:M44 C27:M36 C15:M25"/>
  </dataValidations>
  <pageMargins left="0.25" right="0.25" top="0.75" bottom="0.75" header="0.3" footer="0.3"/>
  <pageSetup scale="5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XCTFIN209A</vt:lpstr>
      <vt:lpstr>XCTFPH059A</vt:lpstr>
      <vt:lpstr>XCTFVN091A</vt:lpstr>
      <vt:lpstr>PCTFTH074A</vt:lpstr>
      <vt:lpstr>PCTFID016A</vt:lpstr>
      <vt:lpstr>PCTFID016A!Print_Area</vt:lpstr>
      <vt:lpstr>PCTFTH074A!Print_Area</vt:lpstr>
      <vt:lpstr>XCTFIN209A!Print_Area</vt:lpstr>
      <vt:lpstr>XCTFPH059A!Print_Area</vt:lpstr>
      <vt:lpstr>XCTFVN091A!Print_Area</vt:lpstr>
    </vt:vector>
  </TitlesOfParts>
  <Company>The World Bank Group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Allan Edgar Brown</dc:creator>
  <cp:lastModifiedBy>Allan Edgar Brown</cp:lastModifiedBy>
  <cp:lastPrinted>2015-01-21T15:19:56Z</cp:lastPrinted>
  <dcterms:created xsi:type="dcterms:W3CDTF">2014-06-02T21:04:15Z</dcterms:created>
  <dcterms:modified xsi:type="dcterms:W3CDTF">2015-01-21T15:20:06Z</dcterms:modified>
</cp:coreProperties>
</file>